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Finances\ANNECECILECOMMUN\BUDGET COMMUNAL\2026\BUDGET 2026\13. Publication - synthèse internet\"/>
    </mc:Choice>
  </mc:AlternateContent>
  <xr:revisionPtr revIDLastSave="0" documentId="13_ncr:1_{757C2211-87AF-4494-A9A3-EB16EE657DDB}" xr6:coauthVersionLast="47" xr6:coauthVersionMax="47" xr10:uidLastSave="{00000000-0000-0000-0000-000000000000}"/>
  <bookViews>
    <workbookView xWindow="-120" yWindow="-120" windowWidth="29040" windowHeight="15720" tabRatio="851" firstSheet="1" activeTab="1" xr2:uid="{00000000-000D-0000-FFFF-FFFF00000000}"/>
  </bookViews>
  <sheets>
    <sheet name="Macro-commandes" sheetId="14" state="hidden" r:id="rId1"/>
    <sheet name="Coordonnées" sheetId="13" r:id="rId2"/>
    <sheet name="Résultats" sheetId="23" r:id="rId3"/>
    <sheet name="Ordinaire GE" sheetId="29" r:id="rId4"/>
    <sheet name="Extraordinaire GE" sheetId="30" r:id="rId5"/>
    <sheet name="DO fonctions" sheetId="25" r:id="rId6"/>
    <sheet name="RO fonctions" sheetId="31" r:id="rId7"/>
    <sheet name="DE fonctions" sheetId="32" r:id="rId8"/>
    <sheet name="RE fonctions" sheetId="33" r:id="rId9"/>
    <sheet name="Commentaires" sheetId="26" r:id="rId10"/>
    <sheet name="Glossaire" sheetId="27" r:id="rId11"/>
  </sheets>
  <definedNames>
    <definedName name="_xlnm.Print_Area" localSheetId="1">Coordonnées!$A$1:$V$39</definedName>
  </definedNames>
  <calcPr calcId="191029"/>
  <webPublishObjects count="1">
    <webPublishObject id="23250" divId="synthèse analytique brouillon au 27 07 06_23250" destinationFile="D:\documents professionnels\cabinet Courard\synthese analytique\synthèse analytique web.htm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3" i="27" l="1"/>
  <c r="X2" i="27"/>
  <c r="X1" i="27"/>
  <c r="X3" i="26"/>
  <c r="X2" i="26"/>
  <c r="X1" i="26"/>
  <c r="I3" i="33"/>
  <c r="I2" i="33"/>
  <c r="I1" i="33"/>
  <c r="I3" i="32"/>
  <c r="I2" i="32"/>
  <c r="I1" i="32"/>
  <c r="I3" i="31"/>
  <c r="I2" i="31"/>
  <c r="I1" i="31"/>
  <c r="I3" i="25"/>
  <c r="I2" i="25"/>
  <c r="I1" i="25"/>
  <c r="W3" i="30"/>
  <c r="W2" i="30"/>
  <c r="W1" i="30"/>
  <c r="W3" i="29"/>
  <c r="W2" i="29"/>
  <c r="W1" i="29"/>
  <c r="W3" i="23"/>
  <c r="W2" i="23"/>
  <c r="W1" i="23"/>
  <c r="V2" i="13"/>
  <c r="Y3" i="27"/>
  <c r="Y1" i="27"/>
  <c r="Y3" i="26"/>
  <c r="Y1" i="26"/>
  <c r="J3" i="33"/>
  <c r="J1" i="33"/>
  <c r="J3" i="32"/>
  <c r="J1" i="32"/>
  <c r="J3" i="31"/>
  <c r="J1" i="31"/>
  <c r="J3" i="25"/>
  <c r="J1" i="25"/>
  <c r="X1" i="30"/>
  <c r="X3" i="30"/>
  <c r="X3" i="23"/>
  <c r="X1" i="23"/>
  <c r="X3" i="29"/>
  <c r="X1" i="29"/>
  <c r="G1" i="27"/>
  <c r="G1" i="26"/>
  <c r="E1" i="33"/>
  <c r="E1" i="32"/>
  <c r="E1" i="31"/>
  <c r="E1" i="25"/>
  <c r="G1" i="30"/>
  <c r="G1" i="29"/>
  <c r="G1" i="23"/>
  <c r="E6" i="33" l="1"/>
  <c r="F6" i="33"/>
  <c r="G6" i="33"/>
  <c r="H6" i="33"/>
  <c r="I6" i="33"/>
  <c r="A3" i="33"/>
  <c r="A1" i="33"/>
  <c r="I6" i="32"/>
  <c r="H6" i="32"/>
  <c r="G6" i="32"/>
  <c r="F6" i="32"/>
  <c r="E6" i="32"/>
  <c r="A3" i="32"/>
  <c r="A1" i="32"/>
  <c r="I6" i="31"/>
  <c r="H6" i="31"/>
  <c r="G6" i="31"/>
  <c r="F6" i="31"/>
  <c r="E6" i="31"/>
  <c r="A3" i="31"/>
  <c r="A1" i="31"/>
  <c r="F6" i="25"/>
  <c r="G6" i="25"/>
  <c r="H6" i="25"/>
  <c r="I6" i="25"/>
  <c r="E6" i="25"/>
  <c r="T26" i="30"/>
  <c r="T29" i="30" s="1"/>
  <c r="Q26" i="30"/>
  <c r="Q29" i="30" s="1"/>
  <c r="N26" i="30"/>
  <c r="N29" i="30" s="1"/>
  <c r="K26" i="30"/>
  <c r="K29" i="30" s="1"/>
  <c r="H26" i="30"/>
  <c r="H29" i="30" s="1"/>
  <c r="T15" i="30"/>
  <c r="T18" i="30" s="1"/>
  <c r="Q15" i="30"/>
  <c r="Q18" i="30" s="1"/>
  <c r="N15" i="30"/>
  <c r="N18" i="30" s="1"/>
  <c r="K15" i="30"/>
  <c r="K18" i="30" s="1"/>
  <c r="H15" i="30"/>
  <c r="H18" i="30" s="1"/>
  <c r="T7" i="30"/>
  <c r="Q7" i="30"/>
  <c r="N7" i="30"/>
  <c r="K7" i="30"/>
  <c r="H7" i="30"/>
  <c r="T26" i="29"/>
  <c r="Q26" i="29"/>
  <c r="Q29" i="29" s="1"/>
  <c r="N26" i="29"/>
  <c r="N29" i="29" s="1"/>
  <c r="K26" i="29"/>
  <c r="K29" i="29" s="1"/>
  <c r="H26" i="29"/>
  <c r="T15" i="29"/>
  <c r="T18" i="29" s="1"/>
  <c r="Q15" i="29"/>
  <c r="Q18" i="29" s="1"/>
  <c r="N15" i="29"/>
  <c r="N18" i="29" s="1"/>
  <c r="K15" i="29"/>
  <c r="K18" i="29" s="1"/>
  <c r="H15" i="29"/>
  <c r="H18" i="29" s="1"/>
  <c r="T7" i="29"/>
  <c r="Q7" i="29"/>
  <c r="N7" i="29"/>
  <c r="K7" i="29"/>
  <c r="H7" i="29"/>
  <c r="K7" i="23"/>
  <c r="N7" i="23"/>
  <c r="Q7" i="23"/>
  <c r="T7" i="23"/>
  <c r="H7" i="23"/>
  <c r="A3" i="25"/>
  <c r="A1" i="25"/>
  <c r="A3" i="27"/>
  <c r="A1" i="27"/>
  <c r="A1" i="14"/>
  <c r="T9" i="23" l="1"/>
  <c r="Q9" i="23"/>
  <c r="N9" i="23"/>
  <c r="H9" i="23"/>
  <c r="J2" i="33"/>
  <c r="X2" i="30"/>
  <c r="Y2" i="27"/>
  <c r="Y2" i="26"/>
  <c r="J2" i="32"/>
  <c r="I7" i="32" s="1"/>
  <c r="H7" i="32" s="1"/>
  <c r="G7" i="32" s="1"/>
  <c r="F7" i="32" s="1"/>
  <c r="E7" i="32" s="1"/>
  <c r="X2" i="23"/>
  <c r="T8" i="23" s="1"/>
  <c r="J2" i="31"/>
  <c r="I7" i="31" s="1"/>
  <c r="H7" i="31" s="1"/>
  <c r="G7" i="31" s="1"/>
  <c r="F7" i="31" s="1"/>
  <c r="E7" i="31" s="1"/>
  <c r="X2" i="29"/>
  <c r="J2" i="25"/>
  <c r="I7" i="25" s="1"/>
  <c r="H7" i="25" s="1"/>
  <c r="G7" i="25" s="1"/>
  <c r="F7" i="25" s="1"/>
  <c r="E7" i="25" s="1"/>
  <c r="K10" i="23"/>
  <c r="N10" i="23"/>
  <c r="Q10" i="23"/>
  <c r="I7" i="33"/>
  <c r="H7" i="33" s="1"/>
  <c r="G7" i="33" s="1"/>
  <c r="F7" i="33" s="1"/>
  <c r="E7" i="33" s="1"/>
  <c r="K9" i="23"/>
  <c r="Q8" i="23"/>
  <c r="N8" i="23" s="1"/>
  <c r="K8" i="23" s="1"/>
  <c r="H8" i="23" s="1"/>
  <c r="H29" i="29"/>
  <c r="H10" i="23" s="1"/>
  <c r="T29" i="29"/>
  <c r="T10" i="23" s="1"/>
  <c r="T21" i="29" l="1"/>
  <c r="Q21" i="29" s="1"/>
  <c r="N21" i="29" s="1"/>
  <c r="K21" i="29" s="1"/>
  <c r="H21" i="29" s="1"/>
  <c r="T9" i="29"/>
  <c r="Q9" i="29" s="1"/>
  <c r="N9" i="29" s="1"/>
  <c r="K9" i="29" s="1"/>
  <c r="H9" i="29" s="1"/>
  <c r="T21" i="30"/>
  <c r="Q21" i="30" s="1"/>
  <c r="N21" i="30" s="1"/>
  <c r="K21" i="30" s="1"/>
  <c r="H21" i="30" s="1"/>
  <c r="T9" i="30"/>
  <c r="Q9" i="30" s="1"/>
  <c r="N9" i="30" s="1"/>
  <c r="K9" i="30" s="1"/>
  <c r="H9" i="30" s="1"/>
</calcChain>
</file>

<file path=xl/sharedStrings.xml><?xml version="1.0" encoding="utf-8"?>
<sst xmlns="http://schemas.openxmlformats.org/spreadsheetml/2006/main" count="188" uniqueCount="101">
  <si>
    <t>Administration communale de:</t>
  </si>
  <si>
    <t>Exercice:</t>
  </si>
  <si>
    <t>Exercices:</t>
  </si>
  <si>
    <t>Prélèvements</t>
  </si>
  <si>
    <t>Adresse de l'administration:</t>
  </si>
  <si>
    <t>Tél:</t>
  </si>
  <si>
    <t>Fax:</t>
  </si>
  <si>
    <t>Email:</t>
  </si>
  <si>
    <t>Gestion informatique du document.</t>
  </si>
  <si>
    <t>Commandes :</t>
  </si>
  <si>
    <t>Cliquez sur la commande&gt;&gt;&gt;</t>
  </si>
  <si>
    <t>Enregistré</t>
  </si>
  <si>
    <t>Code INS</t>
  </si>
  <si>
    <t>Personnel</t>
  </si>
  <si>
    <t>Fonctionnement</t>
  </si>
  <si>
    <t>Transferts</t>
  </si>
  <si>
    <t>Dette</t>
  </si>
  <si>
    <t>Prestation</t>
  </si>
  <si>
    <t>1 Administration générale</t>
  </si>
  <si>
    <t>3 Sécurité</t>
  </si>
  <si>
    <t>4 Voiries-communications</t>
  </si>
  <si>
    <t>6 Sylviculture- Agriculture</t>
  </si>
  <si>
    <t>70&gt;75 Enseignement</t>
  </si>
  <si>
    <t>76&gt;77 Culture et sports</t>
  </si>
  <si>
    <t>80&gt;86 Action Sociale </t>
  </si>
  <si>
    <t>87 Santé publique et hygiène</t>
  </si>
  <si>
    <t>90&gt;92 Logement</t>
  </si>
  <si>
    <t>93 Aménagement du territoire</t>
  </si>
  <si>
    <t>5 Industrie - commerce</t>
  </si>
  <si>
    <t>Exercices antérieurs</t>
  </si>
  <si>
    <t>Version:</t>
  </si>
  <si>
    <t>79 Culte</t>
  </si>
  <si>
    <t>78 Radio, télévision, presse</t>
  </si>
  <si>
    <t>Directeur Général:</t>
  </si>
  <si>
    <t>Directeur Financier:</t>
  </si>
  <si>
    <t>0 Recettes et dépenses générales</t>
  </si>
  <si>
    <t>Date d'approbation de la Tutelle:</t>
  </si>
  <si>
    <t>Commentaires</t>
  </si>
  <si>
    <t>Glossaire</t>
  </si>
  <si>
    <t>Synthèse des Comptes</t>
  </si>
  <si>
    <t>Evolution du résultat budgétaire ordinaire</t>
  </si>
  <si>
    <t>Ventilation économique des dépenses et des recettes ordinaires</t>
  </si>
  <si>
    <t>Type document:</t>
  </si>
  <si>
    <t>Ventilation économique des dépenses et des recettes extraordinaires</t>
  </si>
  <si>
    <t>Investissements</t>
  </si>
  <si>
    <t>Ventilation fonctionnelle</t>
  </si>
  <si>
    <t>Prélèvements (hors 060)</t>
  </si>
  <si>
    <t>Termes</t>
  </si>
  <si>
    <t>Définitions:</t>
  </si>
  <si>
    <t>Exercice propre</t>
  </si>
  <si>
    <t>L'exercice du document allant du 1er janvier au 31 décembre</t>
  </si>
  <si>
    <t>Les opérations antérieures à l'exercice propre</t>
  </si>
  <si>
    <t>Résultat global</t>
  </si>
  <si>
    <t>Le boni ou le mali de l'exercice propre cumulé avec celui des exercices antérieurs</t>
  </si>
  <si>
    <t>Dépenses de transfert</t>
  </si>
  <si>
    <t>Recettes de transfert</t>
  </si>
  <si>
    <t>Recettes en provenance de tiers ( subsides, taxes, … )</t>
  </si>
  <si>
    <t>Recettes de prestation</t>
  </si>
  <si>
    <t>Dépenses de prélèvements</t>
  </si>
  <si>
    <t>Sommes prélevées sur les excédents budgétaires par la commune pour alimenter des fonds de réserves ordinaires ou extraordinaires (pour financer des dépenses d'investissement sur fonds propres  ) ou des provisions ( pour faire face à des charges futures importantes )</t>
  </si>
  <si>
    <t>Recettes de prélèvements</t>
  </si>
  <si>
    <t>Utilisation des fonds de réserve et des provisions (constitués au moyen des dépenses de prélèvement)</t>
  </si>
  <si>
    <t>Ordinaire</t>
  </si>
  <si>
    <t>Extraordinaire</t>
  </si>
  <si>
    <t>Les dépenses et leurs moyens de financement afférentes aux investissements ( travaux importants, rénovations, achat de matériel et de véhicules etc … )</t>
  </si>
  <si>
    <t>Résultats  Exercice Propre*</t>
  </si>
  <si>
    <t>* Montant arrondi à l'euro</t>
  </si>
  <si>
    <t>Total (exercice propre)*</t>
  </si>
  <si>
    <t>Total général*</t>
  </si>
  <si>
    <t>Evolution des dépenses ordinaires (exercice propre)</t>
  </si>
  <si>
    <t>Evolution des recettes ordinaires (exercice propre)</t>
  </si>
  <si>
    <t>Evolution des dépenses extraordinaires (exercice propre)</t>
  </si>
  <si>
    <t>Evolution des recettes extraordinaires (exercice propre)</t>
  </si>
  <si>
    <r>
      <t xml:space="preserve">Résultat global*                              </t>
    </r>
    <r>
      <rPr>
        <b/>
        <sz val="8"/>
        <rFont val="Verdana"/>
        <family val="2"/>
      </rPr>
      <t>(avec exercices antérieurs et prélèvements)</t>
    </r>
  </si>
  <si>
    <t>Dépenses effectuées à destination de tiers à la commune (d'autres institutions, organismes, ménages ..)</t>
  </si>
  <si>
    <t>Recettes découlant de services payants rendus par la commune, de locations, de droits d'entrée …</t>
  </si>
  <si>
    <t>Les recettes et dépenses nécessaires au fonctionnement de la commune (taxes, subventions , salaires,électricité,fournitures,…)</t>
  </si>
  <si>
    <t>Modèle officiel généré par l'application eComptes © SPW Intérieur et Action Sociale</t>
  </si>
  <si>
    <t>Administration communale d'Ac Fleurus</t>
  </si>
  <si>
    <t>Administration communale d' :</t>
  </si>
  <si>
    <t>AC FLEURUS</t>
  </si>
  <si>
    <t>Rue du Solstice 1</t>
  </si>
  <si>
    <t>6220 FLEURUS</t>
  </si>
  <si>
    <t>www.fleurus.be</t>
  </si>
  <si>
    <t>Synthèse du Budget</t>
  </si>
  <si>
    <t>S Y N T H È S E  du  B U D G E T_x000D_
I N I T I A L</t>
  </si>
  <si>
    <t>Module informatisé de publication des budgets annuels</t>
  </si>
  <si>
    <t>Date d’arrêt du budget par le conseil:</t>
  </si>
  <si>
    <t>15/12/2025</t>
  </si>
  <si>
    <t>03/02/2026</t>
  </si>
  <si>
    <t>Budget</t>
  </si>
  <si>
    <t>Eva MANZELLA</t>
  </si>
  <si>
    <t>071820210</t>
  </si>
  <si>
    <t>eva.manzella@fleurus.be</t>
  </si>
  <si>
    <t>Anne-Cécile CARTON</t>
  </si>
  <si>
    <t>071820220</t>
  </si>
  <si>
    <t>anne-cecile.carton@fleurus.be</t>
  </si>
  <si>
    <t>Dépenses ordinaires (Prévisions)</t>
  </si>
  <si>
    <t>Recettes ordinaires (Prévisions)</t>
  </si>
  <si>
    <t>Dépenses extraordinaires (Prévisions)</t>
  </si>
  <si>
    <t>Recettes extraordinaires (Prévisions)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</si>
</sst>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\ _€_-;\-* #,##0\ _€_-;_-* &quot;-&quot;??\ _€_-;_-@_-"/>
    <numFmt numFmtId="166" formatCode="#,##0.00_ ;\-#,##0.00\ "/>
    <numFmt numFmtId="167" formatCode="#,##0_ ;\-#,##0\ "/>
  </numFmts>
  <fonts count="29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18"/>
      <name val="Arial"/>
      <family val="2"/>
    </font>
    <font>
      <sz val="10"/>
      <color indexed="9"/>
      <name val="Arial"/>
      <family val="2"/>
    </font>
    <font>
      <i/>
      <sz val="8"/>
      <name val="Arial"/>
      <family val="2"/>
    </font>
    <font>
      <sz val="10"/>
      <name val="Arial"/>
    </font>
    <font>
      <sz val="10"/>
      <name val="Verdana"/>
      <family val="2"/>
    </font>
    <font>
      <b/>
      <sz val="10"/>
      <name val="Verdana"/>
      <family val="2"/>
    </font>
    <font>
      <sz val="9"/>
      <name val="Verdana"/>
      <family val="2"/>
    </font>
    <font>
      <sz val="9"/>
      <color indexed="9"/>
      <name val="Verdana"/>
      <family val="2"/>
    </font>
    <font>
      <sz val="9.5"/>
      <name val="Verdana"/>
      <family val="2"/>
    </font>
    <font>
      <b/>
      <sz val="9.5"/>
      <name val="Verdana"/>
      <family val="2"/>
    </font>
    <font>
      <i/>
      <sz val="9.5"/>
      <color indexed="12"/>
      <name val="Verdana"/>
      <family val="2"/>
    </font>
    <font>
      <i/>
      <sz val="9.5"/>
      <color indexed="18"/>
      <name val="Verdana"/>
      <family val="2"/>
    </font>
    <font>
      <sz val="9.5"/>
      <name val="Arial"/>
      <family val="2"/>
    </font>
    <font>
      <sz val="9.5"/>
      <color indexed="12"/>
      <name val="Verdana"/>
      <family val="2"/>
    </font>
    <font>
      <b/>
      <sz val="9.5"/>
      <color indexed="9"/>
      <name val="Verdana"/>
      <family val="2"/>
    </font>
    <font>
      <sz val="9.5"/>
      <color indexed="8"/>
      <name val="Verdana"/>
      <family val="2"/>
    </font>
    <font>
      <b/>
      <sz val="8"/>
      <name val="Verdana"/>
      <family val="2"/>
    </font>
    <font>
      <b/>
      <u/>
      <sz val="10"/>
      <name val="Verdana"/>
      <family val="2"/>
    </font>
    <font>
      <sz val="8"/>
      <name val="Arial"/>
      <family val="2"/>
    </font>
    <font>
      <sz val="10"/>
      <color theme="0"/>
      <name val="Arial"/>
      <family val="2"/>
    </font>
    <font>
      <b/>
      <sz val="18"/>
      <color rgb="FFFF0000"/>
      <name val="Arial"/>
      <family val="2"/>
    </font>
    <font>
      <sz val="12"/>
      <color rgb="FFFF0000"/>
      <name val="Tahoma"/>
      <family val="2"/>
    </font>
    <font>
      <b/>
      <sz val="10"/>
      <color theme="0"/>
      <name val="Verdana"/>
      <family val="2"/>
    </font>
    <font>
      <b/>
      <sz val="10"/>
      <color theme="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6D9937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double">
        <color indexed="64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13">
    <xf numFmtId="0" fontId="0" fillId="0" borderId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9" fontId="8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77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3" borderId="0" xfId="0" applyFont="1" applyFill="1"/>
    <xf numFmtId="0" fontId="5" fillId="0" borderId="5" xfId="0" applyFont="1" applyBorder="1" applyAlignment="1">
      <alignment horizontal="center"/>
    </xf>
    <xf numFmtId="0" fontId="2" fillId="2" borderId="0" xfId="0" applyFont="1" applyFill="1"/>
    <xf numFmtId="0" fontId="0" fillId="7" borderId="6" xfId="0" applyFill="1" applyBorder="1"/>
    <xf numFmtId="0" fontId="3" fillId="0" borderId="0" xfId="0" applyFont="1" applyAlignment="1">
      <alignment horizontal="left"/>
    </xf>
    <xf numFmtId="0" fontId="10" fillId="0" borderId="0" xfId="0" applyFont="1"/>
    <xf numFmtId="0" fontId="9" fillId="0" borderId="0" xfId="0" applyFont="1"/>
    <xf numFmtId="0" fontId="0" fillId="0" borderId="0" xfId="0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/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9" fillId="7" borderId="8" xfId="0" applyFont="1" applyFill="1" applyBorder="1" applyAlignment="1">
      <alignment vertical="center"/>
    </xf>
    <xf numFmtId="49" fontId="10" fillId="0" borderId="0" xfId="0" applyNumberFormat="1" applyFont="1" applyAlignment="1">
      <alignment vertical="center"/>
    </xf>
    <xf numFmtId="0" fontId="6" fillId="0" borderId="9" xfId="0" applyFont="1" applyBorder="1"/>
    <xf numFmtId="0" fontId="6" fillId="0" borderId="10" xfId="0" applyFont="1" applyBorder="1"/>
    <xf numFmtId="0" fontId="7" fillId="0" borderId="0" xfId="0" applyFont="1" applyAlignment="1">
      <alignment horizontal="left"/>
    </xf>
    <xf numFmtId="0" fontId="7" fillId="0" borderId="9" xfId="0" applyFont="1" applyBorder="1" applyAlignment="1">
      <alignment horizontal="left"/>
    </xf>
    <xf numFmtId="0" fontId="0" fillId="0" borderId="9" xfId="0" applyBorder="1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7" borderId="8" xfId="0" applyFill="1" applyBorder="1"/>
    <xf numFmtId="0" fontId="12" fillId="0" borderId="0" xfId="0" applyFont="1"/>
    <xf numFmtId="0" fontId="11" fillId="0" borderId="0" xfId="0" applyFont="1" applyAlignment="1">
      <alignment vertical="center"/>
    </xf>
    <xf numFmtId="3" fontId="11" fillId="0" borderId="0" xfId="0" applyNumberFormat="1" applyFont="1" applyAlignment="1">
      <alignment vertical="center"/>
    </xf>
    <xf numFmtId="0" fontId="13" fillId="0" borderId="0" xfId="0" applyFont="1" applyAlignment="1">
      <alignment vertical="center"/>
    </xf>
    <xf numFmtId="0" fontId="17" fillId="0" borderId="0" xfId="0" applyFont="1"/>
    <xf numFmtId="0" fontId="13" fillId="0" borderId="0" xfId="0" applyFont="1"/>
    <xf numFmtId="0" fontId="17" fillId="0" borderId="1" xfId="0" applyFont="1" applyBorder="1"/>
    <xf numFmtId="0" fontId="0" fillId="0" borderId="0" xfId="0" applyAlignment="1">
      <alignment wrapText="1"/>
    </xf>
    <xf numFmtId="0" fontId="18" fillId="0" borderId="0" xfId="0" applyFont="1" applyAlignment="1">
      <alignment vertical="center"/>
    </xf>
    <xf numFmtId="4" fontId="13" fillId="0" borderId="0" xfId="0" applyNumberFormat="1" applyFont="1" applyAlignment="1">
      <alignment vertical="center"/>
    </xf>
    <xf numFmtId="0" fontId="13" fillId="0" borderId="0" xfId="0" applyFont="1" applyAlignment="1">
      <alignment vertical="center" wrapText="1"/>
    </xf>
    <xf numFmtId="4" fontId="13" fillId="0" borderId="0" xfId="0" applyNumberFormat="1" applyFont="1" applyAlignment="1">
      <alignment vertical="center" wrapText="1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3" fillId="0" borderId="0" xfId="0" applyFont="1" applyAlignment="1">
      <alignment horizontal="left"/>
    </xf>
    <xf numFmtId="4" fontId="20" fillId="0" borderId="0" xfId="0" applyNumberFormat="1" applyFont="1" applyAlignment="1">
      <alignment vertical="center"/>
    </xf>
    <xf numFmtId="0" fontId="2" fillId="9" borderId="5" xfId="0" applyFont="1" applyFill="1" applyBorder="1" applyAlignment="1">
      <alignment horizontal="center"/>
    </xf>
    <xf numFmtId="0" fontId="9" fillId="0" borderId="11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10" borderId="5" xfId="0" applyFont="1" applyFill="1" applyBorder="1" applyAlignment="1">
      <alignment horizontal="center"/>
    </xf>
    <xf numFmtId="0" fontId="0" fillId="0" borderId="0" xfId="0" applyAlignment="1">
      <alignment horizontal="left" vertical="top"/>
    </xf>
    <xf numFmtId="0" fontId="7" fillId="0" borderId="9" xfId="0" applyFont="1" applyBorder="1" applyAlignment="1">
      <alignment horizontal="left" vertical="top"/>
    </xf>
    <xf numFmtId="0" fontId="7" fillId="0" borderId="0" xfId="0" applyFont="1" applyAlignment="1">
      <alignment horizontal="right" vertical="top"/>
    </xf>
    <xf numFmtId="0" fontId="0" fillId="0" borderId="0" xfId="0" applyAlignment="1">
      <alignment vertical="top"/>
    </xf>
    <xf numFmtId="0" fontId="7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9" fillId="0" borderId="0" xfId="0" applyFont="1" applyAlignment="1">
      <alignment horizontal="left"/>
    </xf>
    <xf numFmtId="0" fontId="22" fillId="0" borderId="0" xfId="0" applyFont="1" applyAlignment="1">
      <alignment vertical="center"/>
    </xf>
    <xf numFmtId="0" fontId="23" fillId="0" borderId="0" xfId="0" applyFont="1" applyAlignment="1">
      <alignment horizontal="left"/>
    </xf>
    <xf numFmtId="0" fontId="23" fillId="0" borderId="0" xfId="0" applyFont="1" applyAlignment="1">
      <alignment horizontal="left" vertical="top"/>
    </xf>
    <xf numFmtId="0" fontId="13" fillId="0" borderId="0" xfId="0" applyFont="1" applyAlignment="1">
      <alignment vertical="top"/>
    </xf>
    <xf numFmtId="0" fontId="3" fillId="0" borderId="0" xfId="0" applyFont="1" applyAlignment="1">
      <alignment vertical="top"/>
    </xf>
    <xf numFmtId="166" fontId="9" fillId="0" borderId="0" xfId="0" applyNumberFormat="1" applyFont="1" applyAlignment="1">
      <alignment vertical="top"/>
    </xf>
    <xf numFmtId="0" fontId="11" fillId="0" borderId="0" xfId="0" applyFont="1" applyAlignment="1">
      <alignment vertical="top"/>
    </xf>
    <xf numFmtId="0" fontId="14" fillId="0" borderId="0" xfId="0" applyFont="1" applyAlignment="1">
      <alignment vertical="center"/>
    </xf>
    <xf numFmtId="167" fontId="13" fillId="0" borderId="0" xfId="5" applyNumberFormat="1" applyFont="1" applyFill="1" applyBorder="1" applyAlignment="1">
      <alignment vertical="center"/>
    </xf>
    <xf numFmtId="0" fontId="14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25" fillId="0" borderId="0" xfId="0" applyFont="1" applyAlignment="1">
      <alignment horizontal="center" vertical="center" readingOrder="1"/>
    </xf>
    <xf numFmtId="0" fontId="23" fillId="0" borderId="24" xfId="0" applyFont="1" applyBorder="1" applyAlignment="1">
      <alignment horizontal="left"/>
    </xf>
    <xf numFmtId="0" fontId="0" fillId="0" borderId="25" xfId="0" applyBorder="1" applyAlignment="1">
      <alignment horizontal="left"/>
    </xf>
    <xf numFmtId="0" fontId="7" fillId="0" borderId="25" xfId="0" applyFont="1" applyBorder="1" applyAlignment="1">
      <alignment horizontal="left"/>
    </xf>
    <xf numFmtId="0" fontId="7" fillId="0" borderId="25" xfId="0" applyFont="1" applyBorder="1" applyAlignment="1">
      <alignment horizontal="right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23" fillId="0" borderId="27" xfId="0" applyFont="1" applyBorder="1" applyAlignment="1">
      <alignment horizontal="left"/>
    </xf>
    <xf numFmtId="0" fontId="0" fillId="0" borderId="28" xfId="0" applyBorder="1" applyAlignment="1">
      <alignment horizontal="left"/>
    </xf>
    <xf numFmtId="0" fontId="7" fillId="0" borderId="28" xfId="0" applyFont="1" applyBorder="1" applyAlignment="1">
      <alignment horizontal="left"/>
    </xf>
    <xf numFmtId="0" fontId="7" fillId="0" borderId="28" xfId="0" applyFont="1" applyBorder="1" applyAlignment="1">
      <alignment horizontal="right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7" fillId="0" borderId="31" xfId="0" applyFont="1" applyBorder="1" applyAlignment="1">
      <alignment horizontal="left"/>
    </xf>
    <xf numFmtId="0" fontId="7" fillId="0" borderId="31" xfId="0" applyFont="1" applyBorder="1" applyAlignment="1">
      <alignment horizontal="right"/>
    </xf>
    <xf numFmtId="0" fontId="7" fillId="0" borderId="31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9" fillId="0" borderId="0" xfId="0" applyFont="1" applyAlignment="1">
      <alignment horizontal="right" vertical="center" wrapText="1"/>
    </xf>
    <xf numFmtId="14" fontId="0" fillId="0" borderId="8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7" borderId="8" xfId="0" applyFont="1" applyFill="1" applyBorder="1" applyAlignment="1">
      <alignment horizontal="left" vertical="center"/>
    </xf>
    <xf numFmtId="0" fontId="2" fillId="4" borderId="9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13" fillId="23" borderId="7" xfId="0" applyFont="1" applyFill="1" applyBorder="1" applyAlignment="1">
      <alignment vertical="center"/>
    </xf>
    <xf numFmtId="0" fontId="13" fillId="23" borderId="0" xfId="0" applyFont="1" applyFill="1" applyAlignment="1">
      <alignment vertical="center"/>
    </xf>
    <xf numFmtId="0" fontId="13" fillId="23" borderId="3" xfId="0" applyFont="1" applyFill="1" applyBorder="1" applyAlignment="1">
      <alignment vertical="center"/>
    </xf>
    <xf numFmtId="0" fontId="15" fillId="23" borderId="7" xfId="0" applyFont="1" applyFill="1" applyBorder="1" applyAlignment="1">
      <alignment vertical="center"/>
    </xf>
    <xf numFmtId="0" fontId="15" fillId="23" borderId="0" xfId="0" applyFont="1" applyFill="1" applyAlignment="1">
      <alignment vertical="center"/>
    </xf>
    <xf numFmtId="0" fontId="15" fillId="23" borderId="3" xfId="0" applyFont="1" applyFill="1" applyBorder="1" applyAlignment="1">
      <alignment vertical="center"/>
    </xf>
    <xf numFmtId="0" fontId="18" fillId="23" borderId="7" xfId="0" applyFont="1" applyFill="1" applyBorder="1" applyAlignment="1">
      <alignment vertical="center"/>
    </xf>
    <xf numFmtId="0" fontId="18" fillId="23" borderId="0" xfId="0" applyFont="1" applyFill="1" applyAlignment="1">
      <alignment vertical="center"/>
    </xf>
    <xf numFmtId="0" fontId="18" fillId="23" borderId="3" xfId="0" applyFont="1" applyFill="1" applyBorder="1" applyAlignment="1">
      <alignment vertical="center"/>
    </xf>
    <xf numFmtId="0" fontId="13" fillId="23" borderId="7" xfId="0" applyFont="1" applyFill="1" applyBorder="1" applyAlignment="1">
      <alignment vertical="center" wrapText="1"/>
    </xf>
    <xf numFmtId="0" fontId="13" fillId="23" borderId="0" xfId="0" applyFont="1" applyFill="1" applyAlignment="1">
      <alignment vertical="center" wrapText="1"/>
    </xf>
    <xf numFmtId="0" fontId="13" fillId="23" borderId="3" xfId="0" applyFont="1" applyFill="1" applyBorder="1" applyAlignment="1">
      <alignment vertical="center" wrapText="1"/>
    </xf>
    <xf numFmtId="0" fontId="16" fillId="23" borderId="7" xfId="0" applyFont="1" applyFill="1" applyBorder="1" applyAlignment="1">
      <alignment vertical="center"/>
    </xf>
    <xf numFmtId="0" fontId="16" fillId="23" borderId="0" xfId="0" applyFont="1" applyFill="1" applyAlignment="1">
      <alignment vertical="center"/>
    </xf>
    <xf numFmtId="0" fontId="16" fillId="23" borderId="3" xfId="0" applyFont="1" applyFill="1" applyBorder="1" applyAlignment="1">
      <alignment vertical="center"/>
    </xf>
    <xf numFmtId="0" fontId="13" fillId="23" borderId="10" xfId="0" applyFont="1" applyFill="1" applyBorder="1" applyAlignment="1">
      <alignment vertical="center"/>
    </xf>
    <xf numFmtId="0" fontId="13" fillId="23" borderId="9" xfId="0" applyFont="1" applyFill="1" applyBorder="1" applyAlignment="1">
      <alignment vertical="center"/>
    </xf>
    <xf numFmtId="0" fontId="13" fillId="23" borderId="2" xfId="0" applyFont="1" applyFill="1" applyBorder="1" applyAlignment="1">
      <alignment vertical="center"/>
    </xf>
    <xf numFmtId="0" fontId="7" fillId="0" borderId="0" xfId="0" applyFont="1"/>
    <xf numFmtId="0" fontId="2" fillId="8" borderId="9" xfId="0" applyFont="1" applyFill="1" applyBorder="1" applyAlignment="1">
      <alignment vertical="center"/>
    </xf>
    <xf numFmtId="0" fontId="2" fillId="8" borderId="1" xfId="0" applyFont="1" applyFill="1" applyBorder="1" applyAlignment="1">
      <alignment vertical="center"/>
    </xf>
    <xf numFmtId="0" fontId="2" fillId="8" borderId="9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13" fillId="23" borderId="7" xfId="0" applyFont="1" applyFill="1" applyBorder="1"/>
    <xf numFmtId="0" fontId="13" fillId="23" borderId="0" xfId="0" applyFont="1" applyFill="1"/>
    <xf numFmtId="0" fontId="13" fillId="23" borderId="3" xfId="0" applyFont="1" applyFill="1" applyBorder="1"/>
    <xf numFmtId="0" fontId="13" fillId="23" borderId="11" xfId="0" applyFont="1" applyFill="1" applyBorder="1"/>
    <xf numFmtId="0" fontId="13" fillId="23" borderId="1" xfId="0" applyFont="1" applyFill="1" applyBorder="1"/>
    <xf numFmtId="0" fontId="13" fillId="23" borderId="4" xfId="0" applyFont="1" applyFill="1" applyBorder="1"/>
    <xf numFmtId="0" fontId="2" fillId="5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7" fillId="0" borderId="5" xfId="0" applyFont="1" applyBorder="1" applyAlignment="1">
      <alignment horizontal="left" vertical="center"/>
    </xf>
    <xf numFmtId="0" fontId="6" fillId="0" borderId="36" xfId="0" applyFont="1" applyBorder="1"/>
    <xf numFmtId="0" fontId="9" fillId="0" borderId="8" xfId="0" applyFont="1" applyBorder="1" applyAlignment="1">
      <alignment horizontal="left" vertical="center"/>
    </xf>
    <xf numFmtId="0" fontId="0" fillId="0" borderId="0" xfId="0" applyAlignment="1">
      <alignment horizontal="right"/>
    </xf>
    <xf numFmtId="0" fontId="0" fillId="0" borderId="37" xfId="0" applyBorder="1" applyAlignment="1">
      <alignment horizontal="left"/>
    </xf>
    <xf numFmtId="0" fontId="7" fillId="0" borderId="38" xfId="0" applyFont="1" applyBorder="1" applyAlignment="1">
      <alignment horizontal="center"/>
    </xf>
    <xf numFmtId="0" fontId="0" fillId="0" borderId="39" xfId="0" applyBorder="1" applyAlignment="1">
      <alignment horizontal="left"/>
    </xf>
    <xf numFmtId="0" fontId="7" fillId="0" borderId="39" xfId="0" applyFont="1" applyBorder="1" applyAlignment="1">
      <alignment horizontal="left"/>
    </xf>
    <xf numFmtId="0" fontId="7" fillId="0" borderId="39" xfId="0" applyFont="1" applyBorder="1" applyAlignment="1">
      <alignment horizontal="right"/>
    </xf>
    <xf numFmtId="0" fontId="7" fillId="23" borderId="0" xfId="0" applyFont="1" applyFill="1" applyAlignment="1">
      <alignment horizontal="right"/>
    </xf>
    <xf numFmtId="0" fontId="7" fillId="0" borderId="5" xfId="0" applyFont="1" applyBorder="1" applyAlignment="1">
      <alignment horizontal="left"/>
    </xf>
    <xf numFmtId="0" fontId="9" fillId="0" borderId="0" xfId="0" applyFont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0" fontId="25" fillId="23" borderId="0" xfId="0" applyFont="1" applyFill="1" applyAlignment="1">
      <alignment horizontal="center" vertical="center" wrapText="1"/>
    </xf>
    <xf numFmtId="0" fontId="26" fillId="0" borderId="34" xfId="0" applyFont="1" applyBorder="1" applyAlignment="1">
      <alignment horizontal="center"/>
    </xf>
    <xf numFmtId="0" fontId="26" fillId="0" borderId="35" xfId="0" applyFont="1" applyBorder="1" applyAlignment="1">
      <alignment horizontal="center"/>
    </xf>
    <xf numFmtId="0" fontId="9" fillId="0" borderId="7" xfId="0" applyFont="1" applyBorder="1" applyAlignment="1">
      <alignment horizontal="right" vertical="center"/>
    </xf>
    <xf numFmtId="0" fontId="9" fillId="0" borderId="9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10" xfId="0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0" fontId="10" fillId="7" borderId="16" xfId="0" applyFont="1" applyFill="1" applyBorder="1" applyAlignment="1">
      <alignment horizontal="right" vertical="center"/>
    </xf>
    <xf numFmtId="0" fontId="10" fillId="7" borderId="8" xfId="0" applyFont="1" applyFill="1" applyBorder="1" applyAlignment="1">
      <alignment horizontal="right" vertical="center"/>
    </xf>
    <xf numFmtId="0" fontId="2" fillId="8" borderId="10" xfId="0" applyFont="1" applyFill="1" applyBorder="1" applyAlignment="1">
      <alignment horizontal="left" vertical="center" wrapText="1"/>
    </xf>
    <xf numFmtId="0" fontId="2" fillId="8" borderId="9" xfId="0" applyFont="1" applyFill="1" applyBorder="1" applyAlignment="1">
      <alignment horizontal="left" vertical="center" wrapText="1"/>
    </xf>
    <xf numFmtId="0" fontId="2" fillId="8" borderId="11" xfId="0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 wrapText="1"/>
    </xf>
    <xf numFmtId="0" fontId="2" fillId="8" borderId="9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3" fontId="9" fillId="0" borderId="9" xfId="0" applyNumberFormat="1" applyFont="1" applyBorder="1" applyAlignment="1">
      <alignment horizontal="left" vertical="center"/>
    </xf>
    <xf numFmtId="0" fontId="9" fillId="0" borderId="0" xfId="0" applyFont="1" applyAlignment="1">
      <alignment horizontal="right" vertical="center" wrapText="1"/>
    </xf>
    <xf numFmtId="0" fontId="9" fillId="0" borderId="3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/>
    </xf>
    <xf numFmtId="0" fontId="9" fillId="0" borderId="1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167" fontId="13" fillId="6" borderId="17" xfId="5" applyNumberFormat="1" applyFont="1" applyFill="1" applyBorder="1" applyAlignment="1">
      <alignment horizontal="center" vertical="center"/>
    </xf>
    <xf numFmtId="167" fontId="13" fillId="6" borderId="18" xfId="5" applyNumberFormat="1" applyFont="1" applyFill="1" applyBorder="1" applyAlignment="1">
      <alignment horizontal="center" vertical="center"/>
    </xf>
    <xf numFmtId="167" fontId="13" fillId="6" borderId="19" xfId="5" applyNumberFormat="1" applyFont="1" applyFill="1" applyBorder="1" applyAlignment="1">
      <alignment horizontal="center" vertical="center"/>
    </xf>
    <xf numFmtId="167" fontId="13" fillId="13" borderId="17" xfId="5" applyNumberFormat="1" applyFont="1" applyFill="1" applyBorder="1" applyAlignment="1">
      <alignment horizontal="center" vertical="center"/>
    </xf>
    <xf numFmtId="167" fontId="13" fillId="13" borderId="18" xfId="5" applyNumberFormat="1" applyFont="1" applyFill="1" applyBorder="1" applyAlignment="1">
      <alignment horizontal="center" vertical="center"/>
    </xf>
    <xf numFmtId="167" fontId="13" fillId="13" borderId="19" xfId="5" applyNumberFormat="1" applyFont="1" applyFill="1" applyBorder="1" applyAlignment="1">
      <alignment horizontal="center" vertical="center"/>
    </xf>
    <xf numFmtId="0" fontId="14" fillId="11" borderId="5" xfId="0" applyFont="1" applyFill="1" applyBorder="1" applyAlignment="1">
      <alignment horizontal="center" vertical="center"/>
    </xf>
    <xf numFmtId="0" fontId="10" fillId="15" borderId="5" xfId="0" applyFont="1" applyFill="1" applyBorder="1" applyAlignment="1">
      <alignment horizontal="center" vertical="center"/>
    </xf>
    <xf numFmtId="0" fontId="0" fillId="15" borderId="5" xfId="0" applyFill="1" applyBorder="1"/>
    <xf numFmtId="0" fontId="13" fillId="12" borderId="14" xfId="0" applyFont="1" applyFill="1" applyBorder="1" applyAlignment="1">
      <alignment horizontal="center" vertical="center"/>
    </xf>
    <xf numFmtId="0" fontId="13" fillId="14" borderId="17" xfId="0" applyFont="1" applyFill="1" applyBorder="1" applyAlignment="1">
      <alignment horizontal="left" vertical="center"/>
    </xf>
    <xf numFmtId="0" fontId="13" fillId="14" borderId="18" xfId="0" applyFont="1" applyFill="1" applyBorder="1" applyAlignment="1">
      <alignment horizontal="left" vertical="center"/>
    </xf>
    <xf numFmtId="0" fontId="13" fillId="14" borderId="19" xfId="0" applyFont="1" applyFill="1" applyBorder="1" applyAlignment="1">
      <alignment horizontal="left" vertical="center"/>
    </xf>
    <xf numFmtId="0" fontId="14" fillId="13" borderId="17" xfId="0" applyFont="1" applyFill="1" applyBorder="1" applyAlignment="1">
      <alignment horizontal="left" vertical="center" wrapText="1"/>
    </xf>
    <xf numFmtId="0" fontId="14" fillId="13" borderId="18" xfId="0" applyFont="1" applyFill="1" applyBorder="1" applyAlignment="1">
      <alignment horizontal="left" vertical="center" wrapText="1"/>
    </xf>
    <xf numFmtId="0" fontId="14" fillId="13" borderId="19" xfId="0" applyFont="1" applyFill="1" applyBorder="1" applyAlignment="1">
      <alignment horizontal="left" vertical="center" wrapText="1"/>
    </xf>
    <xf numFmtId="0" fontId="14" fillId="11" borderId="5" xfId="0" applyFont="1" applyFill="1" applyBorder="1" applyAlignment="1">
      <alignment horizontal="right" vertical="center"/>
    </xf>
    <xf numFmtId="0" fontId="13" fillId="18" borderId="17" xfId="0" applyFont="1" applyFill="1" applyBorder="1" applyAlignment="1">
      <alignment horizontal="left" vertical="center"/>
    </xf>
    <xf numFmtId="0" fontId="13" fillId="18" borderId="18" xfId="0" applyFont="1" applyFill="1" applyBorder="1" applyAlignment="1">
      <alignment horizontal="left" vertical="center"/>
    </xf>
    <xf numFmtId="0" fontId="13" fillId="18" borderId="19" xfId="0" applyFont="1" applyFill="1" applyBorder="1" applyAlignment="1">
      <alignment horizontal="left" vertical="center"/>
    </xf>
    <xf numFmtId="165" fontId="11" fillId="18" borderId="17" xfId="5" applyNumberFormat="1" applyFont="1" applyFill="1" applyBorder="1" applyAlignment="1">
      <alignment vertical="center"/>
    </xf>
    <xf numFmtId="165" fontId="11" fillId="18" borderId="18" xfId="5" applyNumberFormat="1" applyFont="1" applyFill="1" applyBorder="1" applyAlignment="1">
      <alignment vertical="center"/>
    </xf>
    <xf numFmtId="165" fontId="11" fillId="18" borderId="19" xfId="5" applyNumberFormat="1" applyFont="1" applyFill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3" xfId="0" applyFont="1" applyBorder="1" applyAlignment="1">
      <alignment vertical="center"/>
    </xf>
    <xf numFmtId="165" fontId="11" fillId="2" borderId="23" xfId="5" applyNumberFormat="1" applyFont="1" applyFill="1" applyBorder="1" applyAlignment="1">
      <alignment vertical="center"/>
    </xf>
    <xf numFmtId="165" fontId="11" fillId="2" borderId="13" xfId="5" applyNumberFormat="1" applyFont="1" applyFill="1" applyBorder="1" applyAlignment="1">
      <alignment vertical="center"/>
    </xf>
    <xf numFmtId="0" fontId="13" fillId="0" borderId="20" xfId="0" applyFont="1" applyBorder="1" applyAlignment="1">
      <alignment vertical="center"/>
    </xf>
    <xf numFmtId="0" fontId="13" fillId="0" borderId="21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165" fontId="11" fillId="2" borderId="21" xfId="5" applyNumberFormat="1" applyFont="1" applyFill="1" applyBorder="1" applyAlignment="1">
      <alignment vertical="center"/>
    </xf>
    <xf numFmtId="165" fontId="11" fillId="2" borderId="22" xfId="5" applyNumberFormat="1" applyFont="1" applyFill="1" applyBorder="1" applyAlignment="1">
      <alignment vertical="center"/>
    </xf>
    <xf numFmtId="165" fontId="11" fillId="14" borderId="17" xfId="5" applyNumberFormat="1" applyFont="1" applyFill="1" applyBorder="1" applyAlignment="1">
      <alignment vertical="center"/>
    </xf>
    <xf numFmtId="165" fontId="11" fillId="14" borderId="18" xfId="5" applyNumberFormat="1" applyFont="1" applyFill="1" applyBorder="1" applyAlignment="1">
      <alignment vertical="center"/>
    </xf>
    <xf numFmtId="165" fontId="11" fillId="14" borderId="19" xfId="5" applyNumberFormat="1" applyFont="1" applyFill="1" applyBorder="1" applyAlignment="1">
      <alignment vertical="center"/>
    </xf>
    <xf numFmtId="165" fontId="11" fillId="2" borderId="0" xfId="5" applyNumberFormat="1" applyFont="1" applyFill="1" applyBorder="1" applyAlignment="1">
      <alignment vertical="center"/>
    </xf>
    <xf numFmtId="165" fontId="11" fillId="2" borderId="3" xfId="5" applyNumberFormat="1" applyFont="1" applyFill="1" applyBorder="1" applyAlignment="1">
      <alignment vertical="center"/>
    </xf>
    <xf numFmtId="0" fontId="14" fillId="12" borderId="5" xfId="0" applyFont="1" applyFill="1" applyBorder="1" applyAlignment="1">
      <alignment horizontal="right" vertical="center"/>
    </xf>
    <xf numFmtId="0" fontId="14" fillId="12" borderId="5" xfId="0" applyFont="1" applyFill="1" applyBorder="1" applyAlignment="1">
      <alignment horizontal="center" vertical="center"/>
    </xf>
    <xf numFmtId="165" fontId="11" fillId="2" borderId="9" xfId="5" applyNumberFormat="1" applyFont="1" applyFill="1" applyBorder="1" applyAlignment="1">
      <alignment vertical="center"/>
    </xf>
    <xf numFmtId="165" fontId="11" fillId="2" borderId="2" xfId="5" applyNumberFormat="1" applyFont="1" applyFill="1" applyBorder="1" applyAlignment="1">
      <alignment vertical="center"/>
    </xf>
    <xf numFmtId="0" fontId="19" fillId="17" borderId="8" xfId="0" applyFont="1" applyFill="1" applyBorder="1" applyAlignment="1">
      <alignment horizontal="center" vertical="center"/>
    </xf>
    <xf numFmtId="0" fontId="0" fillId="17" borderId="8" xfId="0" applyFill="1" applyBorder="1"/>
    <xf numFmtId="0" fontId="0" fillId="17" borderId="6" xfId="0" applyFill="1" applyBorder="1"/>
    <xf numFmtId="0" fontId="14" fillId="12" borderId="15" xfId="0" applyFont="1" applyFill="1" applyBorder="1" applyAlignment="1">
      <alignment horizontal="right" vertical="center"/>
    </xf>
    <xf numFmtId="0" fontId="13" fillId="0" borderId="10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0" fillId="8" borderId="5" xfId="0" applyFont="1" applyFill="1" applyBorder="1" applyAlignment="1">
      <alignment horizontal="center" vertical="center"/>
    </xf>
    <xf numFmtId="0" fontId="0" fillId="0" borderId="5" xfId="0" applyBorder="1"/>
    <xf numFmtId="0" fontId="13" fillId="12" borderId="5" xfId="0" applyFont="1" applyFill="1" applyBorder="1" applyAlignment="1">
      <alignment horizontal="center" vertical="center"/>
    </xf>
    <xf numFmtId="0" fontId="19" fillId="16" borderId="8" xfId="0" applyFont="1" applyFill="1" applyBorder="1" applyAlignment="1">
      <alignment horizontal="center" vertical="center"/>
    </xf>
    <xf numFmtId="0" fontId="0" fillId="16" borderId="8" xfId="0" applyFill="1" applyBorder="1"/>
    <xf numFmtId="0" fontId="0" fillId="16" borderId="6" xfId="0" applyFill="1" applyBorder="1"/>
    <xf numFmtId="0" fontId="10" fillId="19" borderId="5" xfId="0" applyFont="1" applyFill="1" applyBorder="1" applyAlignment="1">
      <alignment horizontal="center" vertical="center"/>
    </xf>
    <xf numFmtId="0" fontId="2" fillId="19" borderId="5" xfId="0" applyFont="1" applyFill="1" applyBorder="1" applyAlignment="1">
      <alignment horizontal="center" vertical="center"/>
    </xf>
    <xf numFmtId="0" fontId="13" fillId="0" borderId="7" xfId="0" applyFont="1" applyBorder="1"/>
    <xf numFmtId="0" fontId="13" fillId="0" borderId="0" xfId="0" applyFont="1"/>
    <xf numFmtId="0" fontId="13" fillId="0" borderId="3" xfId="0" applyFont="1" applyBorder="1"/>
    <xf numFmtId="0" fontId="13" fillId="0" borderId="7" xfId="0" applyFont="1" applyBorder="1" applyAlignment="1">
      <alignment wrapText="1"/>
    </xf>
    <xf numFmtId="0" fontId="13" fillId="0" borderId="0" xfId="0" applyFont="1" applyAlignment="1">
      <alignment wrapText="1"/>
    </xf>
    <xf numFmtId="0" fontId="13" fillId="0" borderId="3" xfId="0" applyFont="1" applyBorder="1" applyAlignment="1">
      <alignment wrapText="1"/>
    </xf>
    <xf numFmtId="0" fontId="13" fillId="0" borderId="1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4" xfId="0" applyFont="1" applyBorder="1" applyAlignment="1">
      <alignment wrapText="1"/>
    </xf>
    <xf numFmtId="0" fontId="27" fillId="20" borderId="1" xfId="0" applyFont="1" applyFill="1" applyBorder="1" applyAlignment="1">
      <alignment horizontal="center" vertical="center"/>
    </xf>
    <xf numFmtId="0" fontId="28" fillId="20" borderId="1" xfId="0" applyFont="1" applyFill="1" applyBorder="1" applyAlignment="1">
      <alignment horizontal="center" vertical="center"/>
    </xf>
    <xf numFmtId="0" fontId="13" fillId="0" borderId="10" xfId="0" applyFont="1" applyBorder="1" applyAlignment="1">
      <alignment wrapText="1"/>
    </xf>
    <xf numFmtId="0" fontId="13" fillId="0" borderId="9" xfId="0" applyFont="1" applyBorder="1" applyAlignment="1">
      <alignment wrapText="1"/>
    </xf>
    <xf numFmtId="0" fontId="13" fillId="0" borderId="2" xfId="0" applyFont="1" applyBorder="1" applyAlignment="1">
      <alignment wrapText="1"/>
    </xf>
    <xf numFmtId="0" fontId="27" fillId="21" borderId="1" xfId="0" applyFont="1" applyFill="1" applyBorder="1" applyAlignment="1">
      <alignment horizontal="center" vertical="center"/>
    </xf>
    <xf numFmtId="0" fontId="28" fillId="21" borderId="1" xfId="0" applyFont="1" applyFill="1" applyBorder="1" applyAlignment="1">
      <alignment horizontal="center" vertical="center"/>
    </xf>
    <xf numFmtId="0" fontId="27" fillId="16" borderId="1" xfId="0" applyFont="1" applyFill="1" applyBorder="1" applyAlignment="1">
      <alignment horizontal="center" vertical="center"/>
    </xf>
    <xf numFmtId="0" fontId="28" fillId="16" borderId="1" xfId="0" applyFont="1" applyFill="1" applyBorder="1" applyAlignment="1">
      <alignment horizontal="center" vertical="center"/>
    </xf>
    <xf numFmtId="0" fontId="27" fillId="22" borderId="1" xfId="0" applyFont="1" applyFill="1" applyBorder="1" applyAlignment="1">
      <alignment horizontal="center" vertical="center"/>
    </xf>
    <xf numFmtId="0" fontId="28" fillId="22" borderId="1" xfId="0" applyFont="1" applyFill="1" applyBorder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49" fontId="2" fillId="8" borderId="9" xfId="0" applyNumberFormat="1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right" vertical="center"/>
    </xf>
    <xf numFmtId="49" fontId="2" fillId="0" borderId="0" xfId="0" applyNumberFormat="1" applyFont="1" applyAlignment="1">
      <alignment horizontal="left" vertical="center"/>
    </xf>
    <xf numFmtId="49" fontId="9" fillId="0" borderId="10" xfId="0" applyNumberFormat="1" applyFont="1" applyBorder="1" applyAlignment="1">
      <alignment horizontal="left" vertical="center"/>
    </xf>
    <xf numFmtId="49" fontId="9" fillId="0" borderId="7" xfId="0" applyNumberFormat="1" applyFont="1" applyBorder="1" applyAlignment="1">
      <alignment horizontal="left" vertical="center"/>
    </xf>
    <xf numFmtId="49" fontId="0" fillId="0" borderId="11" xfId="0" applyNumberFormat="1" applyBorder="1" applyAlignment="1">
      <alignment horizontal="left" vertical="center"/>
    </xf>
    <xf numFmtId="49" fontId="2" fillId="8" borderId="10" xfId="0" applyNumberFormat="1" applyFont="1" applyFill="1" applyBorder="1" applyAlignment="1">
      <alignment horizontal="left" vertical="center" wrapText="1"/>
    </xf>
    <xf numFmtId="49" fontId="25" fillId="23" borderId="0" xfId="0" applyNumberFormat="1" applyFont="1" applyFill="1" applyAlignment="1">
      <alignment horizontal="center" vertical="center" wrapText="1"/>
    </xf>
    <xf numFmtId="49" fontId="26" fillId="0" borderId="33" xfId="0" applyNumberFormat="1" applyFont="1" applyBorder="1" applyAlignment="1">
      <alignment horizontal="center"/>
    </xf>
    <xf numFmtId="49" fontId="9" fillId="0" borderId="7" xfId="0" applyNumberFormat="1" applyFont="1" applyBorder="1" applyAlignment="1">
      <alignment horizontal="right" vertical="center" wrapText="1"/>
    </xf>
    <xf numFmtId="49" fontId="9" fillId="0" borderId="16" xfId="0" applyNumberFormat="1" applyFont="1" applyBorder="1" applyAlignment="1">
      <alignment horizontal="left" vertical="center"/>
    </xf>
    <xf numFmtId="49" fontId="9" fillId="7" borderId="8" xfId="0" applyNumberFormat="1" applyFont="1" applyFill="1" applyBorder="1" applyAlignment="1">
      <alignment horizontal="left" vertical="center"/>
    </xf>
    <xf numFmtId="49" fontId="9" fillId="0" borderId="9" xfId="0" applyNumberFormat="1" applyFont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49" fontId="19" fillId="16" borderId="16" xfId="0" applyNumberFormat="1" applyFont="1" applyFill="1" applyBorder="1" applyAlignment="1">
      <alignment horizontal="center" vertical="center"/>
    </xf>
    <xf numFmtId="49" fontId="19" fillId="17" borderId="16" xfId="0" applyNumberFormat="1" applyFont="1" applyFill="1" applyBorder="1" applyAlignment="1">
      <alignment horizontal="center" vertical="center"/>
    </xf>
    <xf numFmtId="4" fontId="11" fillId="2" borderId="10" xfId="5" applyNumberFormat="1" applyFont="1" applyFill="1" applyBorder="1" applyAlignment="1">
      <alignment vertical="center"/>
    </xf>
    <xf numFmtId="4" fontId="11" fillId="2" borderId="7" xfId="5" applyNumberFormat="1" applyFont="1" applyFill="1" applyBorder="1" applyAlignment="1">
      <alignment vertical="center"/>
    </xf>
    <xf numFmtId="4" fontId="11" fillId="2" borderId="20" xfId="5" applyNumberFormat="1" applyFont="1" applyFill="1" applyBorder="1" applyAlignment="1">
      <alignment vertical="center"/>
    </xf>
    <xf numFmtId="4" fontId="11" fillId="2" borderId="12" xfId="5" applyNumberFormat="1" applyFont="1" applyFill="1" applyBorder="1" applyAlignment="1">
      <alignment vertical="center"/>
    </xf>
    <xf numFmtId="4" fontId="0" fillId="0" borderId="5" xfId="5" applyNumberFormat="1" applyFont="1" applyBorder="1"/>
    <xf numFmtId="4" fontId="0" fillId="0" borderId="0" xfId="0" applyNumberFormat="1"/>
    <xf numFmtId="49" fontId="0" fillId="0" borderId="16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</cellXfs>
  <cellStyles count="13">
    <cellStyle name="Euro" xfId="1" xr:uid="{00000000-0005-0000-0000-000000000000}"/>
    <cellStyle name="Euro 2" xfId="2" xr:uid="{00000000-0005-0000-0000-000001000000}"/>
    <cellStyle name="Euro 2 2" xfId="3" xr:uid="{00000000-0005-0000-0000-000002000000}"/>
    <cellStyle name="Euro 3" xfId="4" xr:uid="{00000000-0005-0000-0000-000003000000}"/>
    <cellStyle name="Milliers" xfId="5" builtinId="3"/>
    <cellStyle name="Milliers 2" xfId="6" xr:uid="{00000000-0005-0000-0000-000005000000}"/>
    <cellStyle name="Milliers 2 2" xfId="7" xr:uid="{00000000-0005-0000-0000-000006000000}"/>
    <cellStyle name="Milliers 3" xfId="8" xr:uid="{00000000-0005-0000-0000-000007000000}"/>
    <cellStyle name="Normal" xfId="0" builtinId="0"/>
    <cellStyle name="Normal 2" xfId="9" xr:uid="{00000000-0005-0000-0000-00000A000000}"/>
    <cellStyle name="Pourcentage 2" xfId="10" xr:uid="{00000000-0005-0000-0000-00000F000000}"/>
    <cellStyle name="Pourcentage 2 2" xfId="11" xr:uid="{00000000-0005-0000-0000-000010000000}"/>
    <cellStyle name="Pourcentage 3" xfId="12" xr:uid="{00000000-0005-0000-0000-000011000000}"/>
  </cellStyles>
  <dxfs count="0"/>
  <tableStyles count="0" defaultTableStyle="TableStyleMedium9" defaultPivotStyle="PivotStyleLight16"/>
  <colors>
    <mruColors>
      <color rgb="FFDDD9C4"/>
      <color rgb="FFE26B0A"/>
      <color rgb="FF948A54"/>
      <color rgb="FFB7DEE8"/>
      <color rgb="FFC5D9F1"/>
      <color rgb="FFFFCC99"/>
      <color rgb="FFEBF1DE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 l'exercice propre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34064046529821E-2"/>
          <c:y val="0.10728083209509658"/>
          <c:w val="0.7019660663367403"/>
          <c:h val="0.79173848439821692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3DF5-4F04-B195-D9FC0B134044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</c:numCache>
            </c:numRef>
          </c:cat>
          <c:val>
            <c:numRef>
              <c:f>(Résultats!$H$9,Résultats!$K$9,Résultats!$N$9,Résultats!$Q$9,Résultats!$T$9)</c:f>
              <c:numCache>
                <c:formatCode>#,##0_ ;\-#,##0\ </c:formatCode>
                <c:ptCount val="5"/>
                <c:pt idx="0">
                  <c:v>529.34999999776483</c:v>
                </c:pt>
                <c:pt idx="1">
                  <c:v>59545.44999999553</c:v>
                </c:pt>
                <c:pt idx="2">
                  <c:v>49439.5</c:v>
                </c:pt>
                <c:pt idx="3">
                  <c:v>179710.46000000089</c:v>
                </c:pt>
                <c:pt idx="4">
                  <c:v>182884.1400000006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DF5-4F04-B195-D9FC0B134044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3DF5-4F04-B195-D9FC0B1340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829226128"/>
        <c:axId val="1"/>
      </c:barChart>
      <c:catAx>
        <c:axId val="182922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8292261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206340028230809"/>
          <c:y val="0.95840881702565772"/>
          <c:w val="0.28726625947129991"/>
          <c:h val="3.8377461361163427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global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89564092672855E-2"/>
          <c:y val="0.10728083209509658"/>
          <c:w val="0.70175134448251608"/>
          <c:h val="0.79768202080237738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BEC4-4439-9241-337919D5BB58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  <a:effectLst/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</c:numCache>
            </c:numRef>
          </c:cat>
          <c:val>
            <c:numRef>
              <c:f>(Résultats!$H$10,Résultats!$K$10,Résultats!$N$10,Résultats!$Q$10,Résultats!$T$10)</c:f>
              <c:numCache>
                <c:formatCode>#,##0_ ;\-#,##0\ </c:formatCode>
                <c:ptCount val="5"/>
                <c:pt idx="0">
                  <c:v>1282910.5899999999</c:v>
                </c:pt>
                <c:pt idx="1">
                  <c:v>2337814.3500000015</c:v>
                </c:pt>
                <c:pt idx="2">
                  <c:v>1918288.0500000045</c:v>
                </c:pt>
                <c:pt idx="3">
                  <c:v>130961.92000000179</c:v>
                </c:pt>
                <c:pt idx="4">
                  <c:v>790.53000000119209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C4-4439-9241-337919D5BB58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BEC4-4439-9241-337919D5BB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829224048"/>
        <c:axId val="1"/>
      </c:barChart>
      <c:catAx>
        <c:axId val="1829224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8292240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782091719803039"/>
          <c:y val="0.96173883539446114"/>
          <c:w val="0.28726625947129991"/>
          <c:h val="3.5143381965812966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59623333002"/>
          <c:y val="2.90072628655305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7370481698086496"/>
          <c:w val="0.88485852841201029"/>
          <c:h val="0.6452252208100542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'Ordinaire GE'!$H$8</c:f>
              <c:strCache>
                <c:ptCount val="1"/>
                <c:pt idx="0">
                  <c:v>Dépenses ordinaires (Prévisions)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</c:numCache>
            </c:numRef>
          </c:cat>
          <c:val>
            <c:numRef>
              <c:f>('Ordinaire GE'!$H$15,'Ordinaire GE'!$K$15,'Ordinaire GE'!$N$15,'Ordinaire GE'!$Q$15,'Ordinaire GE'!$T$15)</c:f>
              <c:numCache>
                <c:formatCode>_-* #,##0\ _€_-;\-* #,##0\ _€_-;_-* "-"??\ _€_-;_-@_-</c:formatCode>
                <c:ptCount val="5"/>
                <c:pt idx="0">
                  <c:v>31458800.73</c:v>
                </c:pt>
                <c:pt idx="1">
                  <c:v>35864667</c:v>
                </c:pt>
                <c:pt idx="2">
                  <c:v>37117671.75</c:v>
                </c:pt>
                <c:pt idx="3">
                  <c:v>37047553.710000001</c:v>
                </c:pt>
                <c:pt idx="4">
                  <c:v>38645306.859999999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20-4FAF-A832-02ED65A229C6}"/>
            </c:ext>
          </c:extLst>
        </c:ser>
        <c:ser>
          <c:idx val="1"/>
          <c:order val="1"/>
          <c:tx>
            <c:strRef>
              <c:f>'Ordinaire GE'!$H$20</c:f>
              <c:strCache>
                <c:ptCount val="1"/>
                <c:pt idx="0">
                  <c:v>Recettes ordinaires (Prévisions)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</c:numCache>
            </c:numRef>
          </c:cat>
          <c:val>
            <c:numRef>
              <c:f>('Ordinaire GE'!$H$26,'Ordinaire GE'!$K$26,'Ordinaire GE'!$N$26,'Ordinaire GE'!$Q$26,'Ordinaire GE'!$T$26)</c:f>
              <c:numCache>
                <c:formatCode>_-* #,##0\ _€_-;\-* #,##0\ _€_-;_-* "-"??\ _€_-;_-@_-</c:formatCode>
                <c:ptCount val="5"/>
                <c:pt idx="0">
                  <c:v>31459330.079999998</c:v>
                </c:pt>
                <c:pt idx="1">
                  <c:v>35924212.449999996</c:v>
                </c:pt>
                <c:pt idx="2">
                  <c:v>37167111.25</c:v>
                </c:pt>
                <c:pt idx="3">
                  <c:v>37227264.170000002</c:v>
                </c:pt>
                <c:pt idx="4">
                  <c:v>38828191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220-4FAF-A832-02ED65A229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9221552"/>
        <c:axId val="1"/>
      </c:barChart>
      <c:catAx>
        <c:axId val="1829221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82922155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207407511121242"/>
          <c:w val="0.93377966030872916"/>
          <c:h val="5.9141777412380969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extraordinaires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72278453137"/>
          <c:y val="3.59655043119610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8100637730201083"/>
          <c:w val="0.88485852841201029"/>
          <c:h val="0.6348802086722632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'Extraordinaire GE'!$H$8</c:f>
              <c:strCache>
                <c:ptCount val="1"/>
                <c:pt idx="0">
                  <c:v>Dépenses extraordinaires (Prévisions)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</c:numCache>
            </c:numRef>
          </c:cat>
          <c:val>
            <c:numRef>
              <c:f>('Extraordinaire GE'!$H$15,'Extraordinaire GE'!$K$15,'Extraordinaire GE'!$N$15,'Extraordinaire GE'!$Q$15,'Extraordinaire GE'!$T$15)</c:f>
              <c:numCache>
                <c:formatCode>_-* #,##0\ _€_-;\-* #,##0\ _€_-;_-* "-"??\ _€_-;_-@_-</c:formatCode>
                <c:ptCount val="5"/>
                <c:pt idx="0">
                  <c:v>18310500</c:v>
                </c:pt>
                <c:pt idx="1">
                  <c:v>24561971.25</c:v>
                </c:pt>
                <c:pt idx="2">
                  <c:v>32312971.25</c:v>
                </c:pt>
                <c:pt idx="3">
                  <c:v>27851266.48</c:v>
                </c:pt>
                <c:pt idx="4">
                  <c:v>12269334.5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A9-4A8D-831C-0B2D36AF9C99}"/>
            </c:ext>
          </c:extLst>
        </c:ser>
        <c:ser>
          <c:idx val="1"/>
          <c:order val="1"/>
          <c:tx>
            <c:strRef>
              <c:f>'Extraordinaire GE'!$H$20</c:f>
              <c:strCache>
                <c:ptCount val="1"/>
                <c:pt idx="0">
                  <c:v>Recettes extraordinaires (Prévisions)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</c:numCache>
            </c:numRef>
          </c:cat>
          <c:val>
            <c:numRef>
              <c:f>('Extraordinaire GE'!$H$26,'Extraordinaire GE'!$K$26,'Extraordinaire GE'!$N$26,'Extraordinaire GE'!$Q$26,'Extraordinaire GE'!$T$26)</c:f>
              <c:numCache>
                <c:formatCode>_-* #,##0\ _€_-;\-* #,##0\ _€_-;_-* "-"??\ _€_-;_-@_-</c:formatCode>
                <c:ptCount val="5"/>
                <c:pt idx="0">
                  <c:v>14296949.799999999</c:v>
                </c:pt>
                <c:pt idx="1">
                  <c:v>26168691.719999999</c:v>
                </c:pt>
                <c:pt idx="2">
                  <c:v>29393147.390000001</c:v>
                </c:pt>
                <c:pt idx="3">
                  <c:v>25705993.43</c:v>
                </c:pt>
                <c:pt idx="4">
                  <c:v>6846513.3300000001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DA9-4A8D-831C-0B2D36AF9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79877104"/>
        <c:axId val="1"/>
      </c:barChart>
      <c:catAx>
        <c:axId val="1279877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2798771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351244585371994"/>
          <c:w val="0.93377966030872916"/>
          <c:h val="5.8049353739376683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2196465</xdr:colOff>
      <xdr:row>5</xdr:row>
      <xdr:rowOff>133350</xdr:rowOff>
    </xdr:from>
    <xdr:to>
      <xdr:col>1</xdr:col>
      <xdr:colOff>2628866</xdr:colOff>
      <xdr:row>7</xdr:row>
      <xdr:rowOff>19050</xdr:rowOff>
    </xdr:to>
    <xdr:sp macro="[0]!enregistreinternet" textlink="">
      <xdr:nvSpPr>
        <xdr:cNvPr id="6145" name="Text Box 1">
          <a:extLst>
            <a:ext uri="{FF2B5EF4-FFF2-40B4-BE49-F238E27FC236}">
              <a16:creationId xmlns:a16="http://schemas.microsoft.com/office/drawing/2014/main" id="{8A37BDFC-C5E3-45CF-92BE-3AD6260F94CB}"/>
            </a:ext>
          </a:extLst>
        </xdr:cNvPr>
        <xdr:cNvSpPr txBox="1">
          <a:spLocks noChangeArrowheads="1"/>
        </xdr:cNvSpPr>
      </xdr:nvSpPr>
      <xdr:spPr bwMode="auto">
        <a:xfrm>
          <a:off x="2200275" y="942975"/>
          <a:ext cx="2647950" cy="209550"/>
        </a:xfrm>
        <a:prstGeom prst="rect">
          <a:avLst/>
        </a:prstGeom>
        <a:solidFill>
          <a:srgbClr val="CCCCFF"/>
        </a:solidFill>
        <a:ln w="38100" cmpd="dbl">
          <a:solidFill>
            <a:srgbClr val="00008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fr-BE" sz="1000" b="1" i="0" strike="noStrike">
              <a:solidFill>
                <a:srgbClr val="000000"/>
              </a:solidFill>
              <a:latin typeface="Arial"/>
              <a:cs typeface="Arial"/>
            </a:rPr>
            <a:t>Génération des pages web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209550</xdr:colOff>
      <xdr:row>6</xdr:row>
      <xdr:rowOff>104775</xdr:rowOff>
    </xdr:from>
    <xdr:to>
      <xdr:col>5</xdr:col>
      <xdr:colOff>66675</xdr:colOff>
      <xdr:row>8</xdr:row>
      <xdr:rowOff>47625</xdr:rowOff>
    </xdr:to>
    <xdr:pic>
      <xdr:nvPicPr>
        <xdr:cNvPr id="7801898" name="Image 2">
          <a:extLst>
            <a:ext uri="{FF2B5EF4-FFF2-40B4-BE49-F238E27FC236}">
              <a16:creationId xmlns:a16="http://schemas.microsoft.com/office/drawing/2014/main" id="{A575F641-E840-42DA-B834-9E386221E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104900"/>
          <a:ext cx="9144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342900</xdr:colOff>
      <xdr:row>6</xdr:row>
      <xdr:rowOff>114300</xdr:rowOff>
    </xdr:from>
    <xdr:to>
      <xdr:col>20</xdr:col>
      <xdr:colOff>590550</xdr:colOff>
      <xdr:row>7</xdr:row>
      <xdr:rowOff>123825</xdr:rowOff>
    </xdr:to>
    <xdr:pic>
      <xdr:nvPicPr>
        <xdr:cNvPr id="7801899" name="Image 1">
          <a:extLst>
            <a:ext uri="{FF2B5EF4-FFF2-40B4-BE49-F238E27FC236}">
              <a16:creationId xmlns:a16="http://schemas.microsoft.com/office/drawing/2014/main" id="{DDA9C221-EDB2-483D-B399-7F3679892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1114425"/>
          <a:ext cx="13620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12</xdr:row>
      <xdr:rowOff>193675</xdr:rowOff>
    </xdr:from>
    <xdr:to>
      <xdr:col>12</xdr:col>
      <xdr:colOff>142875</xdr:colOff>
      <xdr:row>32</xdr:row>
      <xdr:rowOff>174625</xdr:rowOff>
    </xdr:to>
    <xdr:graphicFrame macro="">
      <xdr:nvGraphicFramePr>
        <xdr:cNvPr id="6793690" name="Graphique 2">
          <a:extLst>
            <a:ext uri="{FF2B5EF4-FFF2-40B4-BE49-F238E27FC236}">
              <a16:creationId xmlns:a16="http://schemas.microsoft.com/office/drawing/2014/main" id="{A88F9CE9-C582-4330-B091-BCDEA63517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3175</xdr:colOff>
      <xdr:row>12</xdr:row>
      <xdr:rowOff>193675</xdr:rowOff>
    </xdr:from>
    <xdr:to>
      <xdr:col>23</xdr:col>
      <xdr:colOff>561975</xdr:colOff>
      <xdr:row>32</xdr:row>
      <xdr:rowOff>174625</xdr:rowOff>
    </xdr:to>
    <xdr:graphicFrame macro="">
      <xdr:nvGraphicFramePr>
        <xdr:cNvPr id="6793691" name="Graphique 7">
          <a:extLst>
            <a:ext uri="{FF2B5EF4-FFF2-40B4-BE49-F238E27FC236}">
              <a16:creationId xmlns:a16="http://schemas.microsoft.com/office/drawing/2014/main" id="{9FB8FC4F-4963-462A-99BB-AC00140F0D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34</xdr:row>
      <xdr:rowOff>161925</xdr:rowOff>
    </xdr:from>
    <xdr:to>
      <xdr:col>21</xdr:col>
      <xdr:colOff>323850</xdr:colOff>
      <xdr:row>56</xdr:row>
      <xdr:rowOff>142875</xdr:rowOff>
    </xdr:to>
    <xdr:graphicFrame macro="">
      <xdr:nvGraphicFramePr>
        <xdr:cNvPr id="7538739" name="Graphique 2">
          <a:extLst>
            <a:ext uri="{FF2B5EF4-FFF2-40B4-BE49-F238E27FC236}">
              <a16:creationId xmlns:a16="http://schemas.microsoft.com/office/drawing/2014/main" id="{2F55E450-DCCB-4A63-89EB-1871E9484E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35</xdr:row>
      <xdr:rowOff>0</xdr:rowOff>
    </xdr:from>
    <xdr:to>
      <xdr:col>22</xdr:col>
      <xdr:colOff>9525</xdr:colOff>
      <xdr:row>57</xdr:row>
      <xdr:rowOff>47625</xdr:rowOff>
    </xdr:to>
    <xdr:graphicFrame macro="">
      <xdr:nvGraphicFramePr>
        <xdr:cNvPr id="7555123" name="Graphique 2">
          <a:extLst>
            <a:ext uri="{FF2B5EF4-FFF2-40B4-BE49-F238E27FC236}">
              <a16:creationId xmlns:a16="http://schemas.microsoft.com/office/drawing/2014/main" id="{ED6F37F4-0D81-45FE-A9EC-8FED40272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E7"/>
  <sheetViews>
    <sheetView workbookViewId="0">
      <selection activeCell="C9" sqref="C9"/>
    </sheetView>
  </sheetViews>
  <sheetFormatPr baseColWidth="10" defaultRowHeight="12.75" x14ac:dyDescent="0.2"/>
  <cols>
    <col min="1" max="1" width="33.28515625" customWidth="1"/>
    <col min="2" max="2" width="39.42578125" customWidth="1"/>
    <col min="3" max="3" width="36.7109375" customWidth="1"/>
    <col min="4" max="4" width="29" customWidth="1"/>
  </cols>
  <sheetData>
    <row r="1" spans="1:5" x14ac:dyDescent="0.2">
      <c r="A1" s="1" t="e">
        <f>#REF!</f>
        <v>#REF!</v>
      </c>
      <c r="B1" s="1"/>
      <c r="C1" s="1" t="s">
        <v>0</v>
      </c>
      <c r="D1" s="1"/>
      <c r="E1" s="1"/>
    </row>
    <row r="2" spans="1:5" x14ac:dyDescent="0.2">
      <c r="A2" s="1"/>
      <c r="B2" s="1"/>
      <c r="C2" s="1"/>
      <c r="D2" s="1"/>
      <c r="E2" s="1"/>
    </row>
    <row r="3" spans="1:5" x14ac:dyDescent="0.2">
      <c r="A3" s="8" t="s">
        <v>8</v>
      </c>
      <c r="B3" s="9" t="s">
        <v>9</v>
      </c>
    </row>
    <row r="5" spans="1:5" x14ac:dyDescent="0.2">
      <c r="A5" t="s">
        <v>10</v>
      </c>
      <c r="B5" s="10"/>
      <c r="C5" s="4"/>
    </row>
    <row r="6" spans="1:5" x14ac:dyDescent="0.2">
      <c r="B6" s="4"/>
      <c r="C6" s="4"/>
    </row>
    <row r="7" spans="1:5" x14ac:dyDescent="0.2">
      <c r="B7" s="10"/>
      <c r="C7" s="4" t="s">
        <v>11</v>
      </c>
    </row>
  </sheetData>
  <pageMargins left="0.78740157499999996" right="0.78740157499999996" top="0.984251969" bottom="0.984251969" header="0.4921259845" footer="0.4921259845"/>
  <pageSetup paperSize="9" orientation="landscape" horizont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V38"/>
  <sheetViews>
    <sheetView tabSelected="1" topLeftCell="A4" zoomScaleNormal="100" workbookViewId="0">
      <selection activeCell="J25" sqref="J25:M25"/>
    </sheetView>
  </sheetViews>
  <sheetFormatPr baseColWidth="10" defaultRowHeight="12.75" x14ac:dyDescent="0.2"/>
  <cols>
    <col min="1" max="13" width="5.28515625" customWidth="1"/>
    <col min="14" max="14" width="7.7109375" customWidth="1"/>
    <col min="15" max="19" width="5.28515625" customWidth="1"/>
  </cols>
  <sheetData>
    <row r="1" spans="1:22" ht="12.75" customHeight="1" x14ac:dyDescent="0.2">
      <c r="A1" s="257" t="s">
        <v>84</v>
      </c>
      <c r="B1" s="162"/>
      <c r="C1" s="162"/>
      <c r="D1" s="162"/>
      <c r="E1" s="162"/>
      <c r="F1" s="162"/>
      <c r="G1" s="251" t="s">
        <v>78</v>
      </c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25"/>
      <c r="U1" s="98" t="s">
        <v>12</v>
      </c>
      <c r="V1" s="135">
        <v>52021</v>
      </c>
    </row>
    <row r="2" spans="1:22" x14ac:dyDescent="0.2">
      <c r="A2" s="163"/>
      <c r="B2" s="164"/>
      <c r="C2" s="164"/>
      <c r="D2" s="164"/>
      <c r="E2" s="164"/>
      <c r="F2" s="164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26"/>
      <c r="U2" s="99" t="s">
        <v>1</v>
      </c>
      <c r="V2" s="136">
        <f>R27</f>
        <v>2026</v>
      </c>
    </row>
    <row r="3" spans="1:22" x14ac:dyDescent="0.2">
      <c r="A3" s="61" t="s">
        <v>77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U3" s="71" t="s">
        <v>30</v>
      </c>
      <c r="V3" s="147">
        <v>2</v>
      </c>
    </row>
    <row r="4" spans="1:22" ht="13.9" customHeight="1" thickBot="1" x14ac:dyDescent="0.25">
      <c r="A4" s="61"/>
      <c r="B4" s="15"/>
      <c r="C4" s="15"/>
      <c r="D4" s="15"/>
      <c r="E4" s="15"/>
      <c r="F4" s="25"/>
      <c r="G4" s="25"/>
      <c r="H4" s="15"/>
      <c r="I4" s="15"/>
      <c r="J4" s="25"/>
      <c r="K4" s="25"/>
      <c r="L4" s="25"/>
      <c r="M4" s="25"/>
      <c r="N4" s="15"/>
      <c r="O4" s="15"/>
      <c r="P4" s="71"/>
      <c r="Q4" s="71"/>
      <c r="R4" s="72"/>
      <c r="S4" s="72"/>
    </row>
    <row r="5" spans="1:22" ht="13.9" customHeight="1" thickTop="1" x14ac:dyDescent="0.2">
      <c r="C5" s="74"/>
      <c r="D5" s="75"/>
      <c r="E5" s="75"/>
      <c r="F5" s="75"/>
      <c r="G5" s="75"/>
      <c r="H5" s="76"/>
      <c r="I5" s="76"/>
      <c r="J5" s="75"/>
      <c r="K5" s="75"/>
      <c r="L5" s="76"/>
      <c r="M5" s="76"/>
      <c r="N5" s="76"/>
      <c r="O5" s="76"/>
      <c r="P5" s="75"/>
      <c r="Q5" s="75"/>
      <c r="R5" s="77"/>
      <c r="S5" s="77"/>
      <c r="T5" s="78"/>
      <c r="U5" s="79"/>
    </row>
    <row r="6" spans="1:22" ht="13.9" customHeight="1" x14ac:dyDescent="0.2">
      <c r="C6" s="80"/>
      <c r="D6" s="81"/>
      <c r="E6" s="81"/>
      <c r="F6" s="81"/>
      <c r="G6" s="143"/>
      <c r="H6" s="144"/>
      <c r="I6" s="144"/>
      <c r="J6" s="143"/>
      <c r="K6" s="143"/>
      <c r="L6" s="144"/>
      <c r="M6" s="144"/>
      <c r="N6" s="144"/>
      <c r="O6" s="144"/>
      <c r="P6" s="143"/>
      <c r="Q6" s="143"/>
      <c r="R6" s="145"/>
      <c r="S6" s="145"/>
      <c r="T6" s="84"/>
      <c r="U6" s="85"/>
    </row>
    <row r="7" spans="1:22" ht="57" customHeight="1" x14ac:dyDescent="0.2">
      <c r="C7" s="80"/>
      <c r="D7" s="81"/>
      <c r="E7" s="81"/>
      <c r="F7" s="141"/>
      <c r="G7" s="258" t="s">
        <v>85</v>
      </c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42"/>
      <c r="U7" s="85"/>
    </row>
    <row r="8" spans="1:22" ht="13.9" customHeight="1" x14ac:dyDescent="0.2">
      <c r="C8" s="80"/>
      <c r="D8" s="81"/>
      <c r="E8" s="81"/>
      <c r="F8" s="141"/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46"/>
      <c r="T8" s="142"/>
      <c r="U8" s="85"/>
      <c r="V8" s="73"/>
    </row>
    <row r="9" spans="1:22" ht="13.9" customHeight="1" x14ac:dyDescent="0.2">
      <c r="C9" s="80"/>
      <c r="D9" s="81"/>
      <c r="E9" s="81"/>
      <c r="F9" s="141"/>
      <c r="G9" s="150"/>
      <c r="H9" s="150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46"/>
      <c r="T9" s="142"/>
      <c r="U9" s="85"/>
    </row>
    <row r="10" spans="1:22" ht="13.9" customHeight="1" x14ac:dyDescent="0.2">
      <c r="C10" s="80"/>
      <c r="D10" s="81"/>
      <c r="E10" s="81"/>
      <c r="F10" s="141"/>
      <c r="G10" s="150"/>
      <c r="H10" s="150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46"/>
      <c r="T10" s="142"/>
      <c r="U10" s="85"/>
    </row>
    <row r="11" spans="1:22" ht="13.9" customHeight="1" x14ac:dyDescent="0.2">
      <c r="C11" s="80"/>
      <c r="D11" s="81"/>
      <c r="E11" s="81"/>
      <c r="F11" s="81"/>
      <c r="G11" s="259" t="s">
        <v>86</v>
      </c>
      <c r="H11" s="151"/>
      <c r="I11" s="151"/>
      <c r="J11" s="151"/>
      <c r="K11" s="151"/>
      <c r="L11" s="151"/>
      <c r="M11" s="151"/>
      <c r="N11" s="151"/>
      <c r="O11" s="151"/>
      <c r="P11" s="151"/>
      <c r="Q11" s="151"/>
      <c r="R11" s="151"/>
      <c r="S11" s="152"/>
      <c r="T11" s="84"/>
      <c r="U11" s="85"/>
    </row>
    <row r="12" spans="1:22" ht="13.9" customHeight="1" x14ac:dyDescent="0.2">
      <c r="C12" s="80"/>
      <c r="D12" s="81"/>
      <c r="E12" s="81"/>
      <c r="F12" s="81"/>
      <c r="G12" s="81"/>
      <c r="H12" s="82"/>
      <c r="I12" s="82"/>
      <c r="J12" s="81"/>
      <c r="K12" s="81"/>
      <c r="L12" s="82"/>
      <c r="M12" s="82"/>
      <c r="N12" s="82"/>
      <c r="O12" s="82"/>
      <c r="P12" s="81"/>
      <c r="Q12" s="81"/>
      <c r="R12" s="83"/>
      <c r="S12" s="83"/>
      <c r="T12" s="84"/>
      <c r="U12" s="85"/>
    </row>
    <row r="13" spans="1:22" ht="13.9" customHeight="1" x14ac:dyDescent="0.2">
      <c r="C13" s="80"/>
      <c r="D13" s="81"/>
      <c r="E13" s="81"/>
      <c r="F13" s="81"/>
      <c r="G13" s="81"/>
      <c r="H13" s="82"/>
      <c r="I13" s="82"/>
      <c r="J13" s="81"/>
      <c r="K13" s="81"/>
      <c r="L13" s="82"/>
      <c r="M13" s="82"/>
      <c r="N13" s="82"/>
      <c r="O13" s="82"/>
      <c r="P13" s="81"/>
      <c r="Q13" s="81"/>
      <c r="R13" s="83"/>
      <c r="S13" s="83"/>
      <c r="T13" s="84"/>
      <c r="U13" s="85"/>
    </row>
    <row r="14" spans="1:22" ht="13.9" customHeight="1" thickBot="1" x14ac:dyDescent="0.25">
      <c r="C14" s="86"/>
      <c r="D14" s="87"/>
      <c r="E14" s="87"/>
      <c r="F14" s="87"/>
      <c r="G14" s="87"/>
      <c r="H14" s="88"/>
      <c r="I14" s="88"/>
      <c r="J14" s="87"/>
      <c r="K14" s="87"/>
      <c r="L14" s="88"/>
      <c r="M14" s="88"/>
      <c r="N14" s="88"/>
      <c r="O14" s="88"/>
      <c r="P14" s="87"/>
      <c r="Q14" s="87"/>
      <c r="R14" s="89"/>
      <c r="S14" s="89"/>
      <c r="T14" s="90"/>
      <c r="U14" s="91"/>
    </row>
    <row r="15" spans="1:22" ht="13.9" customHeight="1" thickTop="1" x14ac:dyDescent="0.2">
      <c r="C15" s="138"/>
      <c r="D15" s="138"/>
      <c r="E15" s="138"/>
      <c r="F15" s="138"/>
      <c r="G15" s="138"/>
      <c r="H15" s="138"/>
      <c r="I15" s="138"/>
    </row>
    <row r="16" spans="1:22" ht="13.15" customHeight="1" x14ac:dyDescent="0.2">
      <c r="C16" s="24"/>
      <c r="D16" s="23"/>
      <c r="E16" s="23"/>
      <c r="F16" s="23"/>
      <c r="G16" s="23"/>
      <c r="H16" s="23"/>
      <c r="I16" s="23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5"/>
    </row>
    <row r="17" spans="3:21" ht="16.149999999999999" customHeight="1" x14ac:dyDescent="0.2">
      <c r="C17" s="252" t="s">
        <v>79</v>
      </c>
      <c r="D17" s="148"/>
      <c r="E17" s="148"/>
      <c r="F17" s="148"/>
      <c r="G17" s="148"/>
      <c r="H17" s="148"/>
      <c r="I17" s="148"/>
      <c r="J17" s="253" t="s">
        <v>80</v>
      </c>
      <c r="K17" s="170"/>
      <c r="L17" s="170"/>
      <c r="M17" s="170"/>
      <c r="N17" s="170"/>
      <c r="O17" s="170"/>
      <c r="P17" s="170"/>
      <c r="Q17" s="170"/>
      <c r="R17" s="170"/>
      <c r="S17" s="170"/>
      <c r="T17" s="170"/>
      <c r="U17" s="6"/>
    </row>
    <row r="18" spans="3:21" ht="16.149999999999999" customHeight="1" x14ac:dyDescent="0.2">
      <c r="C18" s="104"/>
      <c r="D18" s="22"/>
      <c r="E18" s="18"/>
      <c r="F18" s="18"/>
      <c r="G18" s="18"/>
      <c r="H18" s="18"/>
      <c r="O18" s="18"/>
      <c r="P18" s="18"/>
      <c r="Q18" s="18"/>
      <c r="R18" s="18"/>
      <c r="U18" s="6"/>
    </row>
    <row r="19" spans="3:21" ht="16.149999999999999" customHeight="1" x14ac:dyDescent="0.2">
      <c r="C19" s="153" t="s">
        <v>4</v>
      </c>
      <c r="D19" s="148"/>
      <c r="E19" s="148"/>
      <c r="F19" s="148"/>
      <c r="G19" s="148"/>
      <c r="H19" s="148"/>
      <c r="I19" s="149"/>
      <c r="J19" s="254" t="s">
        <v>81</v>
      </c>
      <c r="K19" s="102"/>
      <c r="L19" s="102"/>
      <c r="M19" s="102"/>
      <c r="N19" s="102"/>
      <c r="O19" s="102"/>
      <c r="P19" s="102"/>
      <c r="Q19" s="102"/>
      <c r="R19" s="102"/>
      <c r="S19" s="102"/>
      <c r="T19" s="103"/>
      <c r="U19" s="6"/>
    </row>
    <row r="20" spans="3:21" ht="16.149999999999999" customHeight="1" x14ac:dyDescent="0.2">
      <c r="C20" s="19"/>
      <c r="J20" s="255" t="s">
        <v>82</v>
      </c>
      <c r="K20" s="95"/>
      <c r="L20" s="95"/>
      <c r="M20" s="95"/>
      <c r="N20" s="95"/>
      <c r="O20" s="95"/>
      <c r="P20" s="95"/>
      <c r="Q20" s="95"/>
      <c r="R20" s="95"/>
      <c r="S20" s="95"/>
      <c r="T20" s="96"/>
      <c r="U20" s="6"/>
    </row>
    <row r="21" spans="3:21" ht="16.149999999999999" customHeight="1" x14ac:dyDescent="0.2">
      <c r="C21" s="19"/>
      <c r="I21" s="18"/>
      <c r="J21" s="256" t="s">
        <v>83</v>
      </c>
      <c r="K21" s="100"/>
      <c r="L21" s="100"/>
      <c r="M21" s="100"/>
      <c r="N21" s="100"/>
      <c r="O21" s="100"/>
      <c r="P21" s="100"/>
      <c r="Q21" s="100"/>
      <c r="R21" s="100"/>
      <c r="S21" s="100"/>
      <c r="T21" s="101"/>
      <c r="U21" s="6"/>
    </row>
    <row r="22" spans="3:21" ht="16.149999999999999" customHeight="1" x14ac:dyDescent="0.2">
      <c r="C22" s="19"/>
      <c r="I22" s="18"/>
      <c r="J22" s="18"/>
      <c r="K22" s="18"/>
      <c r="L22" s="18"/>
      <c r="M22" s="18"/>
      <c r="S22" s="28"/>
      <c r="T22" s="29"/>
      <c r="U22" s="6"/>
    </row>
    <row r="23" spans="3:21" ht="16.149999999999999" customHeight="1" x14ac:dyDescent="0.2">
      <c r="C23" s="260" t="s">
        <v>87</v>
      </c>
      <c r="D23" s="168"/>
      <c r="E23" s="168"/>
      <c r="F23" s="168"/>
      <c r="G23" s="168"/>
      <c r="H23" s="168"/>
      <c r="I23" s="169"/>
      <c r="J23" s="274" t="s">
        <v>88</v>
      </c>
      <c r="K23" s="275"/>
      <c r="L23" s="275"/>
      <c r="M23" s="276"/>
      <c r="S23" s="28"/>
      <c r="T23" s="29"/>
      <c r="U23" s="6"/>
    </row>
    <row r="24" spans="3:21" ht="16.149999999999999" customHeight="1" x14ac:dyDescent="0.2">
      <c r="C24" s="104"/>
      <c r="D24" s="92"/>
      <c r="E24" s="92"/>
      <c r="F24" s="92"/>
      <c r="G24" s="92"/>
      <c r="H24" s="140"/>
      <c r="I24" s="105"/>
      <c r="J24" s="18"/>
      <c r="K24" s="18"/>
      <c r="L24" s="18"/>
      <c r="M24" s="18"/>
      <c r="S24" s="28"/>
      <c r="T24" s="29"/>
      <c r="U24" s="6"/>
    </row>
    <row r="25" spans="3:21" ht="16.149999999999999" customHeight="1" x14ac:dyDescent="0.2">
      <c r="C25" s="153" t="s">
        <v>36</v>
      </c>
      <c r="D25" s="148"/>
      <c r="E25" s="148"/>
      <c r="F25" s="148"/>
      <c r="G25" s="148"/>
      <c r="H25" s="148"/>
      <c r="I25" s="149"/>
      <c r="J25" s="274" t="s">
        <v>89</v>
      </c>
      <c r="K25" s="275"/>
      <c r="L25" s="275"/>
      <c r="M25" s="276"/>
      <c r="S25" s="28"/>
      <c r="T25" s="29"/>
      <c r="U25" s="6"/>
    </row>
    <row r="26" spans="3:21" ht="16.149999999999999" customHeight="1" x14ac:dyDescent="0.2">
      <c r="C26" s="104"/>
      <c r="D26" s="140"/>
      <c r="E26" s="140"/>
      <c r="F26" s="140"/>
      <c r="G26" s="140"/>
      <c r="H26" s="140"/>
      <c r="I26" s="105"/>
      <c r="J26" s="18"/>
      <c r="K26" s="18"/>
      <c r="L26" s="18"/>
      <c r="M26" s="18"/>
      <c r="U26" s="6"/>
    </row>
    <row r="27" spans="3:21" ht="16.899999999999999" customHeight="1" x14ac:dyDescent="0.2">
      <c r="C27" s="153" t="s">
        <v>42</v>
      </c>
      <c r="D27" s="148"/>
      <c r="E27" s="148"/>
      <c r="F27" s="148"/>
      <c r="G27" s="148"/>
      <c r="H27" s="148"/>
      <c r="I27" s="149"/>
      <c r="J27" s="261" t="s">
        <v>90</v>
      </c>
      <c r="K27" s="139"/>
      <c r="L27" s="93"/>
      <c r="M27" s="94"/>
      <c r="O27" s="148" t="s">
        <v>1</v>
      </c>
      <c r="P27" s="148"/>
      <c r="Q27" s="149"/>
      <c r="R27" s="171">
        <v>2026</v>
      </c>
      <c r="S27" s="172"/>
      <c r="U27" s="6"/>
    </row>
    <row r="28" spans="3:21" ht="16.899999999999999" customHeight="1" x14ac:dyDescent="0.2">
      <c r="C28" s="19"/>
      <c r="I28" s="20"/>
      <c r="J28" s="18"/>
      <c r="K28" s="18"/>
      <c r="L28" s="18"/>
      <c r="M28" s="18"/>
      <c r="U28" s="6"/>
    </row>
    <row r="29" spans="3:21" ht="16.899999999999999" customHeight="1" x14ac:dyDescent="0.2">
      <c r="C29" s="159" t="s">
        <v>33</v>
      </c>
      <c r="D29" s="160"/>
      <c r="E29" s="160"/>
      <c r="F29" s="160"/>
      <c r="G29" s="160"/>
      <c r="H29" s="160"/>
      <c r="I29" s="160"/>
      <c r="J29" s="262" t="s">
        <v>91</v>
      </c>
      <c r="K29" s="97"/>
      <c r="L29" s="97"/>
      <c r="M29" s="97"/>
      <c r="N29" s="97"/>
      <c r="O29" s="97"/>
      <c r="P29" s="97"/>
      <c r="Q29" s="97"/>
      <c r="R29" s="97"/>
      <c r="S29" s="97"/>
      <c r="T29" s="30"/>
      <c r="U29" s="11"/>
    </row>
    <row r="30" spans="3:21" ht="16.899999999999999" customHeight="1" x14ac:dyDescent="0.2">
      <c r="C30" s="157" t="s">
        <v>5</v>
      </c>
      <c r="D30" s="158"/>
      <c r="E30" s="158"/>
      <c r="F30" s="158"/>
      <c r="G30" s="158"/>
      <c r="H30" s="158"/>
      <c r="I30" s="158"/>
      <c r="J30" s="263" t="s">
        <v>92</v>
      </c>
      <c r="K30" s="167"/>
      <c r="L30" s="167"/>
      <c r="M30" s="167"/>
      <c r="N30" s="167"/>
      <c r="O30" s="167"/>
      <c r="P30" s="167"/>
      <c r="Q30" s="167"/>
      <c r="R30" s="167"/>
      <c r="S30" s="167"/>
      <c r="U30" s="6"/>
    </row>
    <row r="31" spans="3:21" ht="16.899999999999999" customHeight="1" x14ac:dyDescent="0.2">
      <c r="C31" s="153" t="s">
        <v>6</v>
      </c>
      <c r="D31" s="148"/>
      <c r="E31" s="148"/>
      <c r="F31" s="148"/>
      <c r="G31" s="148"/>
      <c r="H31" s="148"/>
      <c r="I31" s="148"/>
      <c r="J31" s="264"/>
      <c r="K31" s="155"/>
      <c r="L31" s="155"/>
      <c r="M31" s="155"/>
      <c r="N31" s="155"/>
      <c r="O31" s="155"/>
      <c r="P31" s="155"/>
      <c r="Q31" s="155"/>
      <c r="R31" s="155"/>
      <c r="S31" s="155"/>
      <c r="U31" s="6"/>
    </row>
    <row r="32" spans="3:21" ht="16.899999999999999" customHeight="1" x14ac:dyDescent="0.2">
      <c r="C32" s="153" t="s">
        <v>7</v>
      </c>
      <c r="D32" s="148"/>
      <c r="E32" s="148"/>
      <c r="F32" s="148"/>
      <c r="G32" s="148"/>
      <c r="H32" s="148"/>
      <c r="I32" s="148"/>
      <c r="J32" s="265" t="s">
        <v>93</v>
      </c>
      <c r="K32" s="156"/>
      <c r="L32" s="156"/>
      <c r="M32" s="156"/>
      <c r="N32" s="156"/>
      <c r="O32" s="156"/>
      <c r="P32" s="156"/>
      <c r="Q32" s="156"/>
      <c r="R32" s="156"/>
      <c r="S32" s="156"/>
      <c r="U32" s="6"/>
    </row>
    <row r="33" spans="3:21" ht="16.899999999999999" customHeight="1" x14ac:dyDescent="0.2">
      <c r="C33" s="19"/>
      <c r="K33" s="20"/>
      <c r="L33" s="18"/>
      <c r="M33" s="18"/>
      <c r="N33" s="18"/>
      <c r="O33" s="18"/>
      <c r="U33" s="6"/>
    </row>
    <row r="34" spans="3:21" ht="16.899999999999999" customHeight="1" x14ac:dyDescent="0.2">
      <c r="C34" s="159" t="s">
        <v>34</v>
      </c>
      <c r="D34" s="160"/>
      <c r="E34" s="160"/>
      <c r="F34" s="160"/>
      <c r="G34" s="160"/>
      <c r="H34" s="160"/>
      <c r="I34" s="160"/>
      <c r="J34" s="262" t="s">
        <v>94</v>
      </c>
      <c r="K34" s="21"/>
      <c r="L34" s="97"/>
      <c r="M34" s="21"/>
      <c r="N34" s="21"/>
      <c r="O34" s="21"/>
      <c r="P34" s="21"/>
      <c r="Q34" s="21"/>
      <c r="R34" s="21"/>
      <c r="S34" s="21"/>
      <c r="T34" s="30"/>
      <c r="U34" s="11"/>
    </row>
    <row r="35" spans="3:21" ht="16.899999999999999" customHeight="1" x14ac:dyDescent="0.2">
      <c r="C35" s="157" t="s">
        <v>5</v>
      </c>
      <c r="D35" s="158"/>
      <c r="E35" s="158"/>
      <c r="F35" s="158"/>
      <c r="G35" s="158"/>
      <c r="H35" s="158"/>
      <c r="I35" s="158"/>
      <c r="J35" s="263" t="s">
        <v>95</v>
      </c>
      <c r="K35" s="154"/>
      <c r="L35" s="154"/>
      <c r="M35" s="154"/>
      <c r="N35" s="154"/>
      <c r="O35" s="154"/>
      <c r="P35" s="154"/>
      <c r="Q35" s="154"/>
      <c r="R35" s="154"/>
      <c r="S35" s="154"/>
      <c r="T35" s="27"/>
      <c r="U35" s="5"/>
    </row>
    <row r="36" spans="3:21" ht="16.899999999999999" customHeight="1" x14ac:dyDescent="0.2">
      <c r="C36" s="153" t="s">
        <v>6</v>
      </c>
      <c r="D36" s="148"/>
      <c r="E36" s="148"/>
      <c r="F36" s="148"/>
      <c r="G36" s="148"/>
      <c r="H36" s="148"/>
      <c r="I36" s="148"/>
      <c r="J36" s="264"/>
      <c r="K36" s="155"/>
      <c r="L36" s="155"/>
      <c r="M36" s="155"/>
      <c r="N36" s="155"/>
      <c r="O36" s="155"/>
      <c r="P36" s="155"/>
      <c r="Q36" s="155"/>
      <c r="R36" s="155"/>
      <c r="S36" s="155"/>
      <c r="U36" s="6"/>
    </row>
    <row r="37" spans="3:21" ht="16.899999999999999" customHeight="1" x14ac:dyDescent="0.2">
      <c r="C37" s="153" t="s">
        <v>7</v>
      </c>
      <c r="D37" s="148"/>
      <c r="E37" s="148"/>
      <c r="F37" s="148"/>
      <c r="G37" s="148"/>
      <c r="H37" s="148"/>
      <c r="I37" s="148"/>
      <c r="J37" s="265" t="s">
        <v>96</v>
      </c>
      <c r="K37" s="156"/>
      <c r="L37" s="156"/>
      <c r="M37" s="156"/>
      <c r="N37" s="156"/>
      <c r="O37" s="156"/>
      <c r="P37" s="156"/>
      <c r="Q37" s="156"/>
      <c r="R37" s="156"/>
      <c r="S37" s="156"/>
      <c r="U37" s="6"/>
    </row>
    <row r="38" spans="3:21" ht="13.15" customHeight="1" x14ac:dyDescent="0.2">
      <c r="C38" s="48"/>
      <c r="D38" s="3"/>
      <c r="E38" s="3"/>
      <c r="F38" s="3"/>
      <c r="G38" s="3"/>
      <c r="H38" s="3"/>
      <c r="I38" s="49"/>
      <c r="J38" s="50"/>
      <c r="K38" s="50"/>
      <c r="L38" s="50"/>
      <c r="M38" s="50"/>
      <c r="N38" s="3"/>
      <c r="O38" s="3"/>
      <c r="P38" s="3"/>
      <c r="Q38" s="3"/>
      <c r="R38" s="3"/>
      <c r="S38" s="3"/>
      <c r="T38" s="3"/>
      <c r="U38" s="7"/>
    </row>
  </sheetData>
  <mergeCells count="31">
    <mergeCell ref="C29:I29"/>
    <mergeCell ref="C34:I34"/>
    <mergeCell ref="A1:F2"/>
    <mergeCell ref="G1:S2"/>
    <mergeCell ref="J30:S30"/>
    <mergeCell ref="J31:S31"/>
    <mergeCell ref="C30:I30"/>
    <mergeCell ref="C31:I31"/>
    <mergeCell ref="C32:I32"/>
    <mergeCell ref="C17:I17"/>
    <mergeCell ref="C19:I19"/>
    <mergeCell ref="C23:I23"/>
    <mergeCell ref="C25:I25"/>
    <mergeCell ref="J32:S32"/>
    <mergeCell ref="J17:T17"/>
    <mergeCell ref="R27:S27"/>
    <mergeCell ref="J35:S35"/>
    <mergeCell ref="J36:S36"/>
    <mergeCell ref="J37:S37"/>
    <mergeCell ref="C37:I37"/>
    <mergeCell ref="C35:I35"/>
    <mergeCell ref="C36:I36"/>
    <mergeCell ref="O27:Q27"/>
    <mergeCell ref="G7:S7"/>
    <mergeCell ref="G11:S11"/>
    <mergeCell ref="G8:R8"/>
    <mergeCell ref="G9:R9"/>
    <mergeCell ref="G10:R10"/>
    <mergeCell ref="C27:I27"/>
    <mergeCell ref="J23:M23"/>
    <mergeCell ref="J25:M25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14"/>
  <dimension ref="A1:X41"/>
  <sheetViews>
    <sheetView topLeftCell="A6" zoomScaleNormal="100" zoomScalePageLayoutView="70" workbookViewId="0">
      <selection sqref="A1:F2"/>
    </sheetView>
  </sheetViews>
  <sheetFormatPr baseColWidth="10" defaultRowHeight="12.75" x14ac:dyDescent="0.2"/>
  <cols>
    <col min="1" max="7" width="5.28515625" customWidth="1"/>
    <col min="8" max="8" width="6.5703125" customWidth="1"/>
    <col min="9" max="19" width="5.28515625" customWidth="1"/>
    <col min="20" max="22" width="4.85546875" customWidth="1"/>
  </cols>
  <sheetData>
    <row r="1" spans="1:24" ht="12.75" customHeight="1" x14ac:dyDescent="0.2">
      <c r="A1" s="161" t="s">
        <v>39</v>
      </c>
      <c r="B1" s="162"/>
      <c r="C1" s="162"/>
      <c r="D1" s="162"/>
      <c r="E1" s="162"/>
      <c r="F1" s="162"/>
      <c r="G1" s="165" t="str">
        <f>Coordonnées!G1</f>
        <v>Administration communale d'Ac Fleurus</v>
      </c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25"/>
      <c r="V1" s="125"/>
      <c r="W1" s="98" t="str">
        <f>Coordonnées!$U$1</f>
        <v>Code INS</v>
      </c>
      <c r="X1" s="135">
        <f>Coordonnées!V1</f>
        <v>52021</v>
      </c>
    </row>
    <row r="2" spans="1:24" x14ac:dyDescent="0.2">
      <c r="A2" s="163"/>
      <c r="B2" s="164"/>
      <c r="C2" s="164"/>
      <c r="D2" s="164"/>
      <c r="E2" s="164"/>
      <c r="F2" s="164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26"/>
      <c r="V2" s="126"/>
      <c r="W2" s="99" t="str">
        <f>Coordonnées!$U$2</f>
        <v>Exercice:</v>
      </c>
      <c r="X2" s="136">
        <f>Coordonnées!V2</f>
        <v>2026</v>
      </c>
    </row>
    <row r="3" spans="1:24" x14ac:dyDescent="0.2">
      <c r="A3" s="61" t="s">
        <v>77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W3" s="71" t="str">
        <f>Coordonnées!$U$3</f>
        <v>Version:</v>
      </c>
      <c r="X3" s="147">
        <f>Coordonnées!V3</f>
        <v>2</v>
      </c>
    </row>
    <row r="4" spans="1:24" ht="13.15" customHeight="1" x14ac:dyDescent="0.2">
      <c r="A4" s="31"/>
      <c r="B4" s="31"/>
      <c r="C4" s="31"/>
      <c r="D4" s="31"/>
      <c r="E4" s="31"/>
      <c r="F4" s="31"/>
      <c r="G4" s="31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24" ht="13.15" customHeight="1" x14ac:dyDescent="0.2">
      <c r="A5" s="13"/>
      <c r="B5" s="14"/>
      <c r="C5" s="2"/>
      <c r="D5" s="2"/>
      <c r="E5" s="2"/>
      <c r="F5" s="18"/>
      <c r="G5" s="18"/>
      <c r="H5" s="18"/>
      <c r="I5" s="18"/>
      <c r="J5" s="32"/>
      <c r="K5" s="32"/>
      <c r="L5" s="32"/>
      <c r="M5" s="32"/>
      <c r="N5" s="32"/>
      <c r="O5" s="32"/>
      <c r="P5" s="32"/>
      <c r="Q5" s="32"/>
      <c r="R5" s="17"/>
      <c r="S5" s="17"/>
    </row>
    <row r="6" spans="1:24" ht="18.399999999999999" customHeight="1" x14ac:dyDescent="0.2">
      <c r="A6" s="2"/>
      <c r="B6" s="2"/>
      <c r="C6" s="2"/>
      <c r="D6" s="2"/>
      <c r="E6" s="2"/>
      <c r="F6" s="18"/>
      <c r="G6" s="14"/>
      <c r="H6" s="180" t="s">
        <v>40</v>
      </c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1"/>
      <c r="U6" s="181"/>
      <c r="V6" s="181"/>
    </row>
    <row r="7" spans="1:24" ht="18.399999999999999" customHeight="1" x14ac:dyDescent="0.2">
      <c r="A7" s="34"/>
      <c r="B7" s="35"/>
      <c r="C7" s="35"/>
      <c r="D7" s="35"/>
      <c r="E7" s="35"/>
      <c r="F7" s="35"/>
      <c r="G7" s="35"/>
      <c r="H7" s="182" t="str">
        <f>Coordonnées!$J$27</f>
        <v>Budget</v>
      </c>
      <c r="I7" s="182"/>
      <c r="J7" s="182"/>
      <c r="K7" s="182" t="str">
        <f>Coordonnées!$J$27</f>
        <v>Budget</v>
      </c>
      <c r="L7" s="182"/>
      <c r="M7" s="182"/>
      <c r="N7" s="182" t="str">
        <f>Coordonnées!$J$27</f>
        <v>Budget</v>
      </c>
      <c r="O7" s="182"/>
      <c r="P7" s="182"/>
      <c r="Q7" s="182" t="str">
        <f>Coordonnées!$J$27</f>
        <v>Budget</v>
      </c>
      <c r="R7" s="182"/>
      <c r="S7" s="182"/>
      <c r="T7" s="182" t="str">
        <f>Coordonnées!$J$27</f>
        <v>Budget</v>
      </c>
      <c r="U7" s="182"/>
      <c r="V7" s="182"/>
    </row>
    <row r="8" spans="1:24" ht="18.399999999999999" customHeight="1" thickBot="1" x14ac:dyDescent="0.25">
      <c r="A8" s="189" t="s">
        <v>2</v>
      </c>
      <c r="B8" s="189"/>
      <c r="C8" s="189"/>
      <c r="D8" s="189"/>
      <c r="E8" s="189"/>
      <c r="F8" s="189"/>
      <c r="G8" s="189"/>
      <c r="H8" s="179">
        <f>K8-1</f>
        <v>2022</v>
      </c>
      <c r="I8" s="179"/>
      <c r="J8" s="179"/>
      <c r="K8" s="179">
        <f>N8-1</f>
        <v>2023</v>
      </c>
      <c r="L8" s="179"/>
      <c r="M8" s="179"/>
      <c r="N8" s="179">
        <f>Q8-1</f>
        <v>2024</v>
      </c>
      <c r="O8" s="179"/>
      <c r="P8" s="179"/>
      <c r="Q8" s="179">
        <f>T8-1</f>
        <v>2025</v>
      </c>
      <c r="R8" s="179"/>
      <c r="S8" s="179"/>
      <c r="T8" s="179">
        <f>X2</f>
        <v>2026</v>
      </c>
      <c r="U8" s="179"/>
      <c r="V8" s="179"/>
    </row>
    <row r="9" spans="1:24" ht="18.399999999999999" customHeight="1" thickBot="1" x14ac:dyDescent="0.25">
      <c r="A9" s="183" t="s">
        <v>65</v>
      </c>
      <c r="B9" s="184"/>
      <c r="C9" s="184"/>
      <c r="D9" s="184"/>
      <c r="E9" s="184"/>
      <c r="F9" s="184"/>
      <c r="G9" s="185"/>
      <c r="H9" s="173">
        <f>'Ordinaire GE'!H26-'Ordinaire GE'!H15</f>
        <v>529.34999999776483</v>
      </c>
      <c r="I9" s="174"/>
      <c r="J9" s="175"/>
      <c r="K9" s="173">
        <f>'Ordinaire GE'!K26-'Ordinaire GE'!K15</f>
        <v>59545.44999999553</v>
      </c>
      <c r="L9" s="174"/>
      <c r="M9" s="175"/>
      <c r="N9" s="173">
        <f>'Ordinaire GE'!N26-'Ordinaire GE'!N15</f>
        <v>49439.5</v>
      </c>
      <c r="O9" s="174"/>
      <c r="P9" s="175"/>
      <c r="Q9" s="173">
        <f>'Ordinaire GE'!Q26-'Ordinaire GE'!Q15</f>
        <v>179710.46000000089</v>
      </c>
      <c r="R9" s="174"/>
      <c r="S9" s="175"/>
      <c r="T9" s="173">
        <f>'Ordinaire GE'!T26-'Ordinaire GE'!T15</f>
        <v>182884.1400000006</v>
      </c>
      <c r="U9" s="174"/>
      <c r="V9" s="175"/>
    </row>
    <row r="10" spans="1:24" ht="40.5" customHeight="1" thickBot="1" x14ac:dyDescent="0.25">
      <c r="A10" s="186" t="s">
        <v>73</v>
      </c>
      <c r="B10" s="187"/>
      <c r="C10" s="187"/>
      <c r="D10" s="187"/>
      <c r="E10" s="187"/>
      <c r="F10" s="187"/>
      <c r="G10" s="188"/>
      <c r="H10" s="176">
        <f>'Ordinaire GE'!H29-'Ordinaire GE'!H18</f>
        <v>1282910.5899999999</v>
      </c>
      <c r="I10" s="177"/>
      <c r="J10" s="178"/>
      <c r="K10" s="176">
        <f>'Ordinaire GE'!K29-'Ordinaire GE'!K18</f>
        <v>2337814.3500000015</v>
      </c>
      <c r="L10" s="177"/>
      <c r="M10" s="178"/>
      <c r="N10" s="176">
        <f>'Ordinaire GE'!N29-'Ordinaire GE'!N18</f>
        <v>1918288.0500000045</v>
      </c>
      <c r="O10" s="177"/>
      <c r="P10" s="178"/>
      <c r="Q10" s="176">
        <f>'Ordinaire GE'!Q29-'Ordinaire GE'!Q18</f>
        <v>130961.92000000179</v>
      </c>
      <c r="R10" s="177"/>
      <c r="S10" s="178"/>
      <c r="T10" s="176">
        <f>'Ordinaire GE'!T29-'Ordinaire GE'!T18</f>
        <v>790.53000000119209</v>
      </c>
      <c r="U10" s="177"/>
      <c r="V10" s="178"/>
    </row>
    <row r="11" spans="1:24" ht="16.899999999999999" customHeight="1" x14ac:dyDescent="0.2">
      <c r="A11" s="36" t="s">
        <v>66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4"/>
      <c r="M11" s="34"/>
      <c r="N11" s="34"/>
      <c r="O11" s="34"/>
      <c r="P11" s="34"/>
      <c r="Q11" s="34"/>
      <c r="R11" s="36"/>
      <c r="S11" s="36"/>
    </row>
    <row r="12" spans="1:24" ht="16.899999999999999" customHeight="1" x14ac:dyDescent="0.2">
      <c r="A12" s="2"/>
      <c r="B12" s="2"/>
      <c r="C12" s="2"/>
      <c r="D12" s="2"/>
      <c r="E12" s="2"/>
      <c r="F12" s="18"/>
      <c r="G12" s="14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</row>
    <row r="13" spans="1:24" ht="16.899999999999999" customHeight="1" x14ac:dyDescent="0.2">
      <c r="A13" s="34"/>
      <c r="B13" s="35"/>
      <c r="C13" s="35"/>
      <c r="D13" s="35"/>
      <c r="E13" s="35"/>
      <c r="F13" s="35"/>
      <c r="G13" s="35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</row>
    <row r="14" spans="1:24" ht="16.899999999999999" customHeight="1" x14ac:dyDescent="0.2">
      <c r="A14" s="67"/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</row>
    <row r="15" spans="1:24" ht="16.899999999999999" customHeight="1" x14ac:dyDescent="0.2">
      <c r="A15" s="34"/>
      <c r="B15" s="34"/>
      <c r="C15" s="34"/>
      <c r="D15" s="34"/>
      <c r="E15" s="34"/>
      <c r="F15" s="34"/>
      <c r="G15" s="34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</row>
    <row r="16" spans="1:24" ht="25.15" customHeight="1" x14ac:dyDescent="0.2">
      <c r="A16" s="69"/>
      <c r="B16" s="69"/>
      <c r="C16" s="69"/>
      <c r="D16" s="69"/>
      <c r="E16" s="69"/>
      <c r="F16" s="69"/>
      <c r="G16" s="69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</row>
    <row r="17" spans="1:19" ht="16.899999999999999" customHeight="1" x14ac:dyDescent="0.2">
      <c r="A17" s="36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4"/>
      <c r="M17" s="34"/>
      <c r="N17" s="34"/>
      <c r="O17" s="34"/>
      <c r="P17" s="34"/>
      <c r="Q17" s="34"/>
      <c r="R17" s="36"/>
      <c r="S17" s="36"/>
    </row>
    <row r="18" spans="1:19" ht="16.899999999999999" customHeight="1" x14ac:dyDescent="0.2"/>
    <row r="19" spans="1:19" ht="16.899999999999999" customHeight="1" x14ac:dyDescent="0.2"/>
    <row r="20" spans="1:19" ht="16.899999999999999" customHeight="1" x14ac:dyDescent="0.2"/>
    <row r="21" spans="1:19" ht="16.899999999999999" customHeight="1" x14ac:dyDescent="0.2"/>
    <row r="22" spans="1:19" ht="16.899999999999999" customHeight="1" x14ac:dyDescent="0.2"/>
    <row r="23" spans="1:19" ht="16.899999999999999" customHeight="1" x14ac:dyDescent="0.2"/>
    <row r="24" spans="1:19" ht="16.899999999999999" customHeight="1" x14ac:dyDescent="0.2"/>
    <row r="25" spans="1:19" ht="16.899999999999999" customHeight="1" x14ac:dyDescent="0.2"/>
    <row r="26" spans="1:19" ht="16.899999999999999" customHeight="1" x14ac:dyDescent="0.2"/>
    <row r="27" spans="1:19" ht="16.899999999999999" customHeight="1" x14ac:dyDescent="0.2"/>
    <row r="28" spans="1:19" ht="16.899999999999999" customHeight="1" x14ac:dyDescent="0.2"/>
    <row r="29" spans="1:19" ht="16.899999999999999" customHeight="1" x14ac:dyDescent="0.2"/>
    <row r="30" spans="1:19" ht="16.899999999999999" customHeight="1" x14ac:dyDescent="0.2"/>
    <row r="31" spans="1:19" ht="16.899999999999999" customHeight="1" x14ac:dyDescent="0.2"/>
    <row r="32" spans="1:19" ht="16.899999999999999" customHeight="1" x14ac:dyDescent="0.2"/>
    <row r="33" ht="16.899999999999999" customHeight="1" x14ac:dyDescent="0.2"/>
    <row r="34" ht="16.899999999999999" customHeight="1" x14ac:dyDescent="0.2"/>
    <row r="35" ht="16.899999999999999" customHeight="1" x14ac:dyDescent="0.2"/>
    <row r="36" ht="16.899999999999999" customHeight="1" x14ac:dyDescent="0.2"/>
    <row r="37" ht="16.899999999999999" customHeight="1" x14ac:dyDescent="0.2"/>
    <row r="38" ht="16.899999999999999" customHeight="1" x14ac:dyDescent="0.2"/>
    <row r="39" ht="16.899999999999999" customHeight="1" x14ac:dyDescent="0.2"/>
    <row r="40" ht="16.899999999999999" customHeight="1" x14ac:dyDescent="0.2"/>
    <row r="41" ht="16.899999999999999" customHeight="1" x14ac:dyDescent="0.2"/>
  </sheetData>
  <mergeCells count="26">
    <mergeCell ref="Q7:S7"/>
    <mergeCell ref="N7:P7"/>
    <mergeCell ref="K7:M7"/>
    <mergeCell ref="H7:J7"/>
    <mergeCell ref="N8:P8"/>
    <mergeCell ref="Q9:S9"/>
    <mergeCell ref="A9:G9"/>
    <mergeCell ref="H8:J8"/>
    <mergeCell ref="A10:G10"/>
    <mergeCell ref="A8:G8"/>
    <mergeCell ref="A1:F2"/>
    <mergeCell ref="G1:T2"/>
    <mergeCell ref="H9:J9"/>
    <mergeCell ref="H10:J10"/>
    <mergeCell ref="K8:M8"/>
    <mergeCell ref="K9:M9"/>
    <mergeCell ref="Q10:S10"/>
    <mergeCell ref="H6:V6"/>
    <mergeCell ref="T7:V7"/>
    <mergeCell ref="T8:V8"/>
    <mergeCell ref="T9:V9"/>
    <mergeCell ref="T10:V10"/>
    <mergeCell ref="K10:M10"/>
    <mergeCell ref="N9:P9"/>
    <mergeCell ref="N10:P10"/>
    <mergeCell ref="Q8:S8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19"/>
  <dimension ref="A1:X30"/>
  <sheetViews>
    <sheetView topLeftCell="A8" zoomScaleNormal="100" workbookViewId="0">
      <selection sqref="A1:F2"/>
    </sheetView>
  </sheetViews>
  <sheetFormatPr baseColWidth="10" defaultRowHeight="12.75" x14ac:dyDescent="0.2"/>
  <cols>
    <col min="1" max="7" width="5.28515625" customWidth="1"/>
    <col min="8" max="8" width="6.5703125" customWidth="1"/>
    <col min="9" max="19" width="5.28515625" customWidth="1"/>
    <col min="20" max="22" width="4.85546875" customWidth="1"/>
  </cols>
  <sheetData>
    <row r="1" spans="1:24" ht="12.75" customHeight="1" x14ac:dyDescent="0.2">
      <c r="A1" s="161" t="s">
        <v>39</v>
      </c>
      <c r="B1" s="162"/>
      <c r="C1" s="162"/>
      <c r="D1" s="162"/>
      <c r="E1" s="162"/>
      <c r="F1" s="162"/>
      <c r="G1" s="165" t="str">
        <f>Coordonnées!G1</f>
        <v>Administration communale d'Ac Fleurus</v>
      </c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25"/>
      <c r="V1" s="125"/>
      <c r="W1" s="98" t="str">
        <f>Coordonnées!$U$1</f>
        <v>Code INS</v>
      </c>
      <c r="X1" s="135">
        <f>Coordonnées!V1</f>
        <v>52021</v>
      </c>
    </row>
    <row r="2" spans="1:24" x14ac:dyDescent="0.2">
      <c r="A2" s="163"/>
      <c r="B2" s="164"/>
      <c r="C2" s="164"/>
      <c r="D2" s="164"/>
      <c r="E2" s="164"/>
      <c r="F2" s="164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26"/>
      <c r="V2" s="126"/>
      <c r="W2" s="99" t="str">
        <f>Coordonnées!$U$2</f>
        <v>Exercice:</v>
      </c>
      <c r="X2" s="136">
        <f>Coordonnées!V2</f>
        <v>2026</v>
      </c>
    </row>
    <row r="3" spans="1:24" x14ac:dyDescent="0.2">
      <c r="A3" s="61" t="s">
        <v>77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W3" s="71" t="str">
        <f>Coordonnées!$U$3</f>
        <v>Version:</v>
      </c>
      <c r="X3" s="147">
        <f>Coordonnées!V3</f>
        <v>2</v>
      </c>
    </row>
    <row r="4" spans="1:24" ht="13.15" customHeight="1" x14ac:dyDescent="0.2">
      <c r="A4" s="31"/>
      <c r="B4" s="31"/>
      <c r="C4" s="31"/>
      <c r="D4" s="31"/>
      <c r="E4" s="31"/>
      <c r="F4" s="31"/>
      <c r="G4" s="31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24" ht="16.899999999999999" customHeight="1" x14ac:dyDescent="0.2">
      <c r="A5" s="2"/>
      <c r="B5" s="2"/>
      <c r="C5" s="2"/>
      <c r="D5" s="2"/>
      <c r="E5" s="2"/>
      <c r="L5" s="33"/>
      <c r="M5" s="33"/>
      <c r="N5" s="33"/>
      <c r="O5" s="33"/>
      <c r="P5" s="33"/>
      <c r="Q5" s="33"/>
      <c r="R5" s="17"/>
      <c r="S5" s="17"/>
    </row>
    <row r="6" spans="1:24" ht="18.399999999999999" customHeight="1" x14ac:dyDescent="0.2">
      <c r="A6" s="13"/>
      <c r="B6" s="2"/>
      <c r="C6" s="2"/>
      <c r="D6" s="2"/>
      <c r="E6" s="2"/>
      <c r="H6" s="221" t="s">
        <v>41</v>
      </c>
      <c r="I6" s="221"/>
      <c r="J6" s="221"/>
      <c r="K6" s="221"/>
      <c r="L6" s="221"/>
      <c r="M6" s="221"/>
      <c r="N6" s="221"/>
      <c r="O6" s="221"/>
      <c r="P6" s="221"/>
      <c r="Q6" s="221"/>
      <c r="R6" s="221"/>
      <c r="S6" s="221"/>
      <c r="T6" s="222"/>
      <c r="U6" s="222"/>
      <c r="V6" s="222"/>
    </row>
    <row r="7" spans="1:24" ht="18.399999999999999" customHeight="1" x14ac:dyDescent="0.2">
      <c r="A7" s="34"/>
      <c r="B7" s="35"/>
      <c r="C7" s="35"/>
      <c r="D7" s="35"/>
      <c r="E7" s="35"/>
      <c r="F7" s="35"/>
      <c r="G7" s="35"/>
      <c r="H7" s="223" t="str">
        <f>Coordonnées!$J$27</f>
        <v>Budget</v>
      </c>
      <c r="I7" s="223"/>
      <c r="J7" s="223"/>
      <c r="K7" s="223" t="str">
        <f>Coordonnées!$J$27</f>
        <v>Budget</v>
      </c>
      <c r="L7" s="223"/>
      <c r="M7" s="223"/>
      <c r="N7" s="223" t="str">
        <f>Coordonnées!$J$27</f>
        <v>Budget</v>
      </c>
      <c r="O7" s="223"/>
      <c r="P7" s="223"/>
      <c r="Q7" s="223" t="str">
        <f>Coordonnées!$J$27</f>
        <v>Budget</v>
      </c>
      <c r="R7" s="223"/>
      <c r="S7" s="223"/>
      <c r="T7" s="223" t="str">
        <f>Coordonnées!$J$27</f>
        <v>Budget</v>
      </c>
      <c r="U7" s="223"/>
      <c r="V7" s="223"/>
    </row>
    <row r="8" spans="1:24" ht="18.399999999999999" customHeight="1" x14ac:dyDescent="0.2">
      <c r="A8" s="34"/>
      <c r="B8" s="37"/>
      <c r="C8" s="35"/>
      <c r="D8" s="35"/>
      <c r="E8" s="35"/>
      <c r="F8" s="35"/>
      <c r="G8" s="35"/>
      <c r="H8" s="266" t="s">
        <v>97</v>
      </c>
      <c r="I8" s="224"/>
      <c r="J8" s="224"/>
      <c r="K8" s="224"/>
      <c r="L8" s="224"/>
      <c r="M8" s="224"/>
      <c r="N8" s="224"/>
      <c r="O8" s="224"/>
      <c r="P8" s="224"/>
      <c r="Q8" s="224"/>
      <c r="R8" s="224"/>
      <c r="S8" s="224"/>
      <c r="T8" s="225"/>
      <c r="U8" s="225"/>
      <c r="V8" s="226"/>
    </row>
    <row r="9" spans="1:24" ht="18.399999999999999" customHeight="1" x14ac:dyDescent="0.2">
      <c r="A9" s="211" t="s">
        <v>2</v>
      </c>
      <c r="B9" s="218"/>
      <c r="C9" s="211"/>
      <c r="D9" s="211"/>
      <c r="E9" s="211"/>
      <c r="F9" s="211"/>
      <c r="G9" s="211"/>
      <c r="H9" s="212">
        <f>K9-1</f>
        <v>2022</v>
      </c>
      <c r="I9" s="212"/>
      <c r="J9" s="212"/>
      <c r="K9" s="212">
        <f>N9-1</f>
        <v>2023</v>
      </c>
      <c r="L9" s="212"/>
      <c r="M9" s="212"/>
      <c r="N9" s="212">
        <f>Q9-1</f>
        <v>2024</v>
      </c>
      <c r="O9" s="212"/>
      <c r="P9" s="212"/>
      <c r="Q9" s="212">
        <f>T9-1</f>
        <v>2025</v>
      </c>
      <c r="R9" s="212"/>
      <c r="S9" s="212"/>
      <c r="T9" s="212">
        <f>X2</f>
        <v>2026</v>
      </c>
      <c r="U9" s="212"/>
      <c r="V9" s="212"/>
    </row>
    <row r="10" spans="1:24" ht="18.399999999999999" customHeight="1" x14ac:dyDescent="0.2">
      <c r="A10" s="219" t="s">
        <v>13</v>
      </c>
      <c r="B10" s="220"/>
      <c r="C10" s="220"/>
      <c r="D10" s="220"/>
      <c r="E10" s="220"/>
      <c r="F10" s="220"/>
      <c r="G10" s="220"/>
      <c r="H10" s="268">
        <v>13778570.789999999</v>
      </c>
      <c r="I10" s="213">
        <v>5512664.2599999998</v>
      </c>
      <c r="J10" s="214">
        <v>5512664.2599999998</v>
      </c>
      <c r="K10" s="268">
        <v>16432084.189999999</v>
      </c>
      <c r="L10" s="213">
        <v>5512664.2599999998</v>
      </c>
      <c r="M10" s="214">
        <v>5512664.2599999998</v>
      </c>
      <c r="N10" s="268">
        <v>16103989.65</v>
      </c>
      <c r="O10" s="213">
        <v>5512664.2599999998</v>
      </c>
      <c r="P10" s="214">
        <v>5512664.2599999998</v>
      </c>
      <c r="Q10" s="268">
        <v>16567927.43</v>
      </c>
      <c r="R10" s="213">
        <v>5512664.2599999998</v>
      </c>
      <c r="S10" s="214">
        <v>5512664.2599999998</v>
      </c>
      <c r="T10" s="268">
        <v>16693376.960000001</v>
      </c>
      <c r="U10" s="213">
        <v>5512664.2599999998</v>
      </c>
      <c r="V10" s="214">
        <v>5512664.2599999998</v>
      </c>
    </row>
    <row r="11" spans="1:24" ht="18.399999999999999" customHeight="1" x14ac:dyDescent="0.2">
      <c r="A11" s="196" t="s">
        <v>14</v>
      </c>
      <c r="B11" s="197"/>
      <c r="C11" s="197"/>
      <c r="D11" s="197"/>
      <c r="E11" s="197"/>
      <c r="F11" s="197"/>
      <c r="G11" s="197"/>
      <c r="H11" s="269">
        <v>6932675.9500000002</v>
      </c>
      <c r="I11" s="209">
        <v>2726342.74</v>
      </c>
      <c r="J11" s="210">
        <v>2726342.74</v>
      </c>
      <c r="K11" s="269">
        <v>7827340.6100000003</v>
      </c>
      <c r="L11" s="209">
        <v>2726342.74</v>
      </c>
      <c r="M11" s="210">
        <v>2726342.74</v>
      </c>
      <c r="N11" s="269">
        <v>7689150</v>
      </c>
      <c r="O11" s="209">
        <v>2726342.74</v>
      </c>
      <c r="P11" s="210">
        <v>2726342.74</v>
      </c>
      <c r="Q11" s="269">
        <v>7546373.9900000002</v>
      </c>
      <c r="R11" s="209">
        <v>2726342.74</v>
      </c>
      <c r="S11" s="210">
        <v>2726342.74</v>
      </c>
      <c r="T11" s="269">
        <v>7241672.4500000002</v>
      </c>
      <c r="U11" s="209">
        <v>2726342.74</v>
      </c>
      <c r="V11" s="210">
        <v>2726342.74</v>
      </c>
    </row>
    <row r="12" spans="1:24" ht="18.399999999999999" customHeight="1" x14ac:dyDescent="0.2">
      <c r="A12" s="196" t="s">
        <v>15</v>
      </c>
      <c r="B12" s="197"/>
      <c r="C12" s="197"/>
      <c r="D12" s="197"/>
      <c r="E12" s="197"/>
      <c r="F12" s="197"/>
      <c r="G12" s="197"/>
      <c r="H12" s="269">
        <v>7275078.2999999998</v>
      </c>
      <c r="I12" s="209">
        <v>4264832.04</v>
      </c>
      <c r="J12" s="210">
        <v>4264832.04</v>
      </c>
      <c r="K12" s="269">
        <v>7636351.5</v>
      </c>
      <c r="L12" s="209">
        <v>4264832.04</v>
      </c>
      <c r="M12" s="210">
        <v>4264832.04</v>
      </c>
      <c r="N12" s="269">
        <v>8406195.7100000009</v>
      </c>
      <c r="O12" s="209">
        <v>4264832.04</v>
      </c>
      <c r="P12" s="210">
        <v>4264832.04</v>
      </c>
      <c r="Q12" s="269">
        <v>8215596.8700000001</v>
      </c>
      <c r="R12" s="209">
        <v>4264832.04</v>
      </c>
      <c r="S12" s="210">
        <v>4264832.04</v>
      </c>
      <c r="T12" s="269">
        <v>8502527.5600000005</v>
      </c>
      <c r="U12" s="209">
        <v>4264832.04</v>
      </c>
      <c r="V12" s="210">
        <v>4264832.04</v>
      </c>
    </row>
    <row r="13" spans="1:24" ht="18.399999999999999" customHeight="1" x14ac:dyDescent="0.2">
      <c r="A13" s="196" t="s">
        <v>16</v>
      </c>
      <c r="B13" s="197"/>
      <c r="C13" s="197"/>
      <c r="D13" s="197"/>
      <c r="E13" s="197"/>
      <c r="F13" s="197"/>
      <c r="G13" s="197"/>
      <c r="H13" s="269">
        <v>3472475.69</v>
      </c>
      <c r="I13" s="209">
        <v>41563.69</v>
      </c>
      <c r="J13" s="210">
        <v>41563.69</v>
      </c>
      <c r="K13" s="269">
        <v>3968890.7</v>
      </c>
      <c r="L13" s="209">
        <v>41563.69</v>
      </c>
      <c r="M13" s="210">
        <v>41563.69</v>
      </c>
      <c r="N13" s="269">
        <v>4918336.3899999997</v>
      </c>
      <c r="O13" s="209">
        <v>41563.69</v>
      </c>
      <c r="P13" s="210">
        <v>41563.69</v>
      </c>
      <c r="Q13" s="269">
        <v>4717655.42</v>
      </c>
      <c r="R13" s="209">
        <v>41563.69</v>
      </c>
      <c r="S13" s="210">
        <v>41563.69</v>
      </c>
      <c r="T13" s="269">
        <v>6207729.8899999997</v>
      </c>
      <c r="U13" s="209">
        <v>41563.69</v>
      </c>
      <c r="V13" s="210">
        <v>41563.69</v>
      </c>
    </row>
    <row r="14" spans="1:24" ht="18.399999999999999" customHeight="1" thickBot="1" x14ac:dyDescent="0.25">
      <c r="A14" s="201" t="s">
        <v>46</v>
      </c>
      <c r="B14" s="202"/>
      <c r="C14" s="202"/>
      <c r="D14" s="202"/>
      <c r="E14" s="202"/>
      <c r="F14" s="202"/>
      <c r="G14" s="202"/>
      <c r="H14" s="270">
        <v>0</v>
      </c>
      <c r="I14" s="204">
        <v>0</v>
      </c>
      <c r="J14" s="205">
        <v>0</v>
      </c>
      <c r="K14" s="270">
        <v>0</v>
      </c>
      <c r="L14" s="204">
        <v>0</v>
      </c>
      <c r="M14" s="205">
        <v>0</v>
      </c>
      <c r="N14" s="270">
        <v>0</v>
      </c>
      <c r="O14" s="204">
        <v>0</v>
      </c>
      <c r="P14" s="205">
        <v>0</v>
      </c>
      <c r="Q14" s="270">
        <v>0</v>
      </c>
      <c r="R14" s="204">
        <v>0</v>
      </c>
      <c r="S14" s="205">
        <v>0</v>
      </c>
      <c r="T14" s="270">
        <v>0</v>
      </c>
      <c r="U14" s="204">
        <v>0</v>
      </c>
      <c r="V14" s="205">
        <v>0</v>
      </c>
    </row>
    <row r="15" spans="1:24" ht="18.399999999999999" customHeight="1" thickBot="1" x14ac:dyDescent="0.25">
      <c r="A15" s="183" t="s">
        <v>67</v>
      </c>
      <c r="B15" s="184"/>
      <c r="C15" s="184"/>
      <c r="D15" s="184"/>
      <c r="E15" s="184"/>
      <c r="F15" s="184"/>
      <c r="G15" s="184"/>
      <c r="H15" s="206">
        <f>SUM(H10:H14)</f>
        <v>31458800.73</v>
      </c>
      <c r="I15" s="207"/>
      <c r="J15" s="208"/>
      <c r="K15" s="207">
        <f>SUM(K10:K14)</f>
        <v>35864667</v>
      </c>
      <c r="L15" s="207"/>
      <c r="M15" s="207"/>
      <c r="N15" s="206">
        <f>SUM(N10:N14)</f>
        <v>37117671.75</v>
      </c>
      <c r="O15" s="207"/>
      <c r="P15" s="208"/>
      <c r="Q15" s="207">
        <f>SUM(Q10:Q14)</f>
        <v>37047553.710000001</v>
      </c>
      <c r="R15" s="207"/>
      <c r="S15" s="208"/>
      <c r="T15" s="207">
        <f>SUM(T10:T14)</f>
        <v>38645306.859999999</v>
      </c>
      <c r="U15" s="207"/>
      <c r="V15" s="208"/>
    </row>
    <row r="16" spans="1:24" ht="18.399999999999999" customHeight="1" x14ac:dyDescent="0.2">
      <c r="A16" s="196" t="s">
        <v>29</v>
      </c>
      <c r="B16" s="197"/>
      <c r="C16" s="197"/>
      <c r="D16" s="197"/>
      <c r="E16" s="197"/>
      <c r="F16" s="197"/>
      <c r="G16" s="197"/>
      <c r="H16" s="271">
        <v>821500</v>
      </c>
      <c r="I16" s="199">
        <v>1521059.02</v>
      </c>
      <c r="J16" s="200">
        <v>2351270.66</v>
      </c>
      <c r="K16" s="271">
        <v>35605.870000000003</v>
      </c>
      <c r="L16" s="199">
        <v>1659060.83</v>
      </c>
      <c r="M16" s="200">
        <v>1521059.02</v>
      </c>
      <c r="N16" s="271">
        <v>1611771.91</v>
      </c>
      <c r="O16" s="199">
        <v>2230351.92</v>
      </c>
      <c r="P16" s="200">
        <v>1659060.83</v>
      </c>
      <c r="Q16" s="271">
        <v>1557568.65</v>
      </c>
      <c r="R16" s="199">
        <v>2351270.66</v>
      </c>
      <c r="S16" s="200">
        <v>2230351.92</v>
      </c>
      <c r="T16" s="271">
        <v>1776989.38</v>
      </c>
      <c r="U16" s="199">
        <v>2351270.66</v>
      </c>
      <c r="V16" s="200">
        <v>2230351.92</v>
      </c>
    </row>
    <row r="17" spans="1:22" ht="18.399999999999999" customHeight="1" thickBot="1" x14ac:dyDescent="0.25">
      <c r="A17" s="201" t="s">
        <v>3</v>
      </c>
      <c r="B17" s="202"/>
      <c r="C17" s="202"/>
      <c r="D17" s="202"/>
      <c r="E17" s="202"/>
      <c r="F17" s="202"/>
      <c r="G17" s="202"/>
      <c r="H17" s="270">
        <v>450000</v>
      </c>
      <c r="I17" s="204">
        <v>1192323.53</v>
      </c>
      <c r="J17" s="205">
        <v>824300.6</v>
      </c>
      <c r="K17" s="270">
        <v>0</v>
      </c>
      <c r="L17" s="204">
        <v>4295659.8600000003</v>
      </c>
      <c r="M17" s="205">
        <v>1192323.53</v>
      </c>
      <c r="N17" s="270">
        <v>0</v>
      </c>
      <c r="O17" s="204">
        <v>1045347.08</v>
      </c>
      <c r="P17" s="205">
        <v>4295659.8600000003</v>
      </c>
      <c r="Q17" s="270">
        <v>0</v>
      </c>
      <c r="R17" s="204">
        <v>824300.6</v>
      </c>
      <c r="S17" s="205">
        <v>1045347.08</v>
      </c>
      <c r="T17" s="270">
        <v>0</v>
      </c>
      <c r="U17" s="204">
        <v>824300.6</v>
      </c>
      <c r="V17" s="205">
        <v>1045347.08</v>
      </c>
    </row>
    <row r="18" spans="1:22" ht="18.399999999999999" customHeight="1" thickBot="1" x14ac:dyDescent="0.25">
      <c r="A18" s="190" t="s">
        <v>68</v>
      </c>
      <c r="B18" s="191"/>
      <c r="C18" s="191"/>
      <c r="D18" s="191"/>
      <c r="E18" s="191"/>
      <c r="F18" s="191"/>
      <c r="G18" s="191"/>
      <c r="H18" s="193">
        <f>SUM(H15:H17)</f>
        <v>32730300.73</v>
      </c>
      <c r="I18" s="194"/>
      <c r="J18" s="195"/>
      <c r="K18" s="194">
        <f>SUM(K15:K17)</f>
        <v>35900272.869999997</v>
      </c>
      <c r="L18" s="194"/>
      <c r="M18" s="194"/>
      <c r="N18" s="193">
        <f>SUM(N15:N17)</f>
        <v>38729443.659999996</v>
      </c>
      <c r="O18" s="194"/>
      <c r="P18" s="195"/>
      <c r="Q18" s="193">
        <f>SUM(Q15:Q17)</f>
        <v>38605122.359999999</v>
      </c>
      <c r="R18" s="194"/>
      <c r="S18" s="195"/>
      <c r="T18" s="193">
        <f>SUM(T15:T17)</f>
        <v>40422296.240000002</v>
      </c>
      <c r="U18" s="194"/>
      <c r="V18" s="195"/>
    </row>
    <row r="19" spans="1:22" s="55" customFormat="1" ht="28.15" customHeight="1" x14ac:dyDescent="0.2">
      <c r="A19" s="63" t="s">
        <v>66</v>
      </c>
      <c r="B19" s="64"/>
      <c r="C19" s="64"/>
      <c r="D19" s="64"/>
      <c r="E19" s="64"/>
      <c r="H19" s="65"/>
      <c r="I19" s="65"/>
      <c r="J19" s="65"/>
      <c r="K19" s="65"/>
      <c r="L19" s="66"/>
      <c r="M19" s="66"/>
      <c r="N19" s="66"/>
      <c r="O19" s="66"/>
      <c r="P19" s="66"/>
      <c r="Q19" s="66"/>
      <c r="R19" s="66"/>
      <c r="S19" s="66"/>
    </row>
    <row r="20" spans="1:22" ht="18.399999999999999" customHeight="1" x14ac:dyDescent="0.2">
      <c r="A20" s="34"/>
      <c r="B20" s="35"/>
      <c r="C20" s="35"/>
      <c r="D20" s="35"/>
      <c r="E20" s="35"/>
      <c r="F20" s="35"/>
      <c r="G20" s="35"/>
      <c r="H20" s="267" t="s">
        <v>98</v>
      </c>
      <c r="I20" s="215"/>
      <c r="J20" s="215"/>
      <c r="K20" s="215"/>
      <c r="L20" s="215"/>
      <c r="M20" s="215"/>
      <c r="N20" s="215"/>
      <c r="O20" s="215"/>
      <c r="P20" s="215"/>
      <c r="Q20" s="215"/>
      <c r="R20" s="215"/>
      <c r="S20" s="215"/>
      <c r="T20" s="216"/>
      <c r="U20" s="216"/>
      <c r="V20" s="217"/>
    </row>
    <row r="21" spans="1:22" ht="18.399999999999999" customHeight="1" x14ac:dyDescent="0.2">
      <c r="A21" s="211" t="s">
        <v>2</v>
      </c>
      <c r="B21" s="211"/>
      <c r="C21" s="211"/>
      <c r="D21" s="211"/>
      <c r="E21" s="211"/>
      <c r="F21" s="211"/>
      <c r="G21" s="211"/>
      <c r="H21" s="212">
        <f>K21-1</f>
        <v>2022</v>
      </c>
      <c r="I21" s="212"/>
      <c r="J21" s="212"/>
      <c r="K21" s="212">
        <f>N21-1</f>
        <v>2023</v>
      </c>
      <c r="L21" s="212"/>
      <c r="M21" s="212"/>
      <c r="N21" s="212">
        <f>Q21-1</f>
        <v>2024</v>
      </c>
      <c r="O21" s="212"/>
      <c r="P21" s="212"/>
      <c r="Q21" s="212">
        <f>T21-1</f>
        <v>2025</v>
      </c>
      <c r="R21" s="212"/>
      <c r="S21" s="212"/>
      <c r="T21" s="212">
        <f>X2</f>
        <v>2026</v>
      </c>
      <c r="U21" s="212"/>
      <c r="V21" s="212"/>
    </row>
    <row r="22" spans="1:22" ht="18.399999999999999" customHeight="1" x14ac:dyDescent="0.2">
      <c r="A22" s="196" t="s">
        <v>17</v>
      </c>
      <c r="B22" s="197"/>
      <c r="C22" s="197"/>
      <c r="D22" s="197"/>
      <c r="E22" s="197"/>
      <c r="F22" s="197"/>
      <c r="G22" s="198"/>
      <c r="H22" s="268">
        <v>1600560</v>
      </c>
      <c r="I22" s="213">
        <v>373432.17</v>
      </c>
      <c r="J22" s="214">
        <v>697745.74</v>
      </c>
      <c r="K22" s="268">
        <v>1701853.07</v>
      </c>
      <c r="L22" s="213">
        <v>373432.17</v>
      </c>
      <c r="M22" s="214">
        <v>697745.74</v>
      </c>
      <c r="N22" s="268">
        <v>1729441.9</v>
      </c>
      <c r="O22" s="213">
        <v>373432.17</v>
      </c>
      <c r="P22" s="214">
        <v>697745.74</v>
      </c>
      <c r="Q22" s="268">
        <v>1751033.83</v>
      </c>
      <c r="R22" s="213">
        <v>373432.17</v>
      </c>
      <c r="S22" s="214">
        <v>697745.74</v>
      </c>
      <c r="T22" s="268">
        <v>1913547.62</v>
      </c>
      <c r="U22" s="213">
        <v>373432.17</v>
      </c>
      <c r="V22" s="214">
        <v>697745.74</v>
      </c>
    </row>
    <row r="23" spans="1:22" ht="18.399999999999999" customHeight="1" x14ac:dyDescent="0.2">
      <c r="A23" s="196" t="s">
        <v>15</v>
      </c>
      <c r="B23" s="197"/>
      <c r="C23" s="197"/>
      <c r="D23" s="197"/>
      <c r="E23" s="197"/>
      <c r="F23" s="197"/>
      <c r="G23" s="198"/>
      <c r="H23" s="269">
        <v>28677390.079999998</v>
      </c>
      <c r="I23" s="209">
        <v>12728583.199999999</v>
      </c>
      <c r="J23" s="210">
        <v>13240574.68</v>
      </c>
      <c r="K23" s="269">
        <v>32699979.379999999</v>
      </c>
      <c r="L23" s="209">
        <v>12728583.199999999</v>
      </c>
      <c r="M23" s="210">
        <v>13240574.68</v>
      </c>
      <c r="N23" s="269">
        <v>33373289.350000001</v>
      </c>
      <c r="O23" s="209">
        <v>12728583.199999999</v>
      </c>
      <c r="P23" s="210">
        <v>13240574.68</v>
      </c>
      <c r="Q23" s="269">
        <v>33399713.34</v>
      </c>
      <c r="R23" s="209">
        <v>12728583.199999999</v>
      </c>
      <c r="S23" s="210">
        <v>13240574.68</v>
      </c>
      <c r="T23" s="269">
        <v>35328363.380000003</v>
      </c>
      <c r="U23" s="209">
        <v>12728583.199999999</v>
      </c>
      <c r="V23" s="210">
        <v>13240574.68</v>
      </c>
    </row>
    <row r="24" spans="1:22" ht="18.399999999999999" customHeight="1" x14ac:dyDescent="0.2">
      <c r="A24" s="196" t="s">
        <v>16</v>
      </c>
      <c r="B24" s="197"/>
      <c r="C24" s="197"/>
      <c r="D24" s="197"/>
      <c r="E24" s="197"/>
      <c r="F24" s="197"/>
      <c r="G24" s="198"/>
      <c r="H24" s="269">
        <v>394380</v>
      </c>
      <c r="I24" s="209">
        <v>548784.99</v>
      </c>
      <c r="J24" s="210">
        <v>408005.67</v>
      </c>
      <c r="K24" s="269">
        <v>394380</v>
      </c>
      <c r="L24" s="209">
        <v>548784.99</v>
      </c>
      <c r="M24" s="210">
        <v>408005.67</v>
      </c>
      <c r="N24" s="269">
        <v>628380</v>
      </c>
      <c r="O24" s="209">
        <v>548784.99</v>
      </c>
      <c r="P24" s="210">
        <v>408005.67</v>
      </c>
      <c r="Q24" s="269">
        <v>652280</v>
      </c>
      <c r="R24" s="209">
        <v>548784.99</v>
      </c>
      <c r="S24" s="210">
        <v>408005.67</v>
      </c>
      <c r="T24" s="269">
        <v>746280</v>
      </c>
      <c r="U24" s="209">
        <v>548784.99</v>
      </c>
      <c r="V24" s="210">
        <v>408005.67</v>
      </c>
    </row>
    <row r="25" spans="1:22" ht="18.399999999999999" customHeight="1" thickBot="1" x14ac:dyDescent="0.25">
      <c r="A25" s="201" t="s">
        <v>3</v>
      </c>
      <c r="B25" s="202"/>
      <c r="C25" s="202"/>
      <c r="D25" s="202"/>
      <c r="E25" s="202"/>
      <c r="F25" s="202"/>
      <c r="G25" s="203"/>
      <c r="H25" s="270">
        <v>787000</v>
      </c>
      <c r="I25" s="204">
        <v>0</v>
      </c>
      <c r="J25" s="205">
        <v>0</v>
      </c>
      <c r="K25" s="270">
        <v>1128000</v>
      </c>
      <c r="L25" s="204">
        <v>0</v>
      </c>
      <c r="M25" s="205">
        <v>0</v>
      </c>
      <c r="N25" s="270">
        <v>1436000</v>
      </c>
      <c r="O25" s="204">
        <v>0</v>
      </c>
      <c r="P25" s="205">
        <v>0</v>
      </c>
      <c r="Q25" s="270">
        <v>1424237</v>
      </c>
      <c r="R25" s="204">
        <v>0</v>
      </c>
      <c r="S25" s="205">
        <v>0</v>
      </c>
      <c r="T25" s="270">
        <v>840000</v>
      </c>
      <c r="U25" s="204">
        <v>0</v>
      </c>
      <c r="V25" s="205">
        <v>0</v>
      </c>
    </row>
    <row r="26" spans="1:22" ht="18.399999999999999" customHeight="1" thickBot="1" x14ac:dyDescent="0.25">
      <c r="A26" s="183" t="s">
        <v>67</v>
      </c>
      <c r="B26" s="184"/>
      <c r="C26" s="184"/>
      <c r="D26" s="184"/>
      <c r="E26" s="184"/>
      <c r="F26" s="184"/>
      <c r="G26" s="185"/>
      <c r="H26" s="206">
        <f>SUM(H22:H25)</f>
        <v>31459330.079999998</v>
      </c>
      <c r="I26" s="207"/>
      <c r="J26" s="207"/>
      <c r="K26" s="206">
        <f>SUM(K22:K25)</f>
        <v>35924212.449999996</v>
      </c>
      <c r="L26" s="207"/>
      <c r="M26" s="208"/>
      <c r="N26" s="207">
        <f>SUM(N22:N25)</f>
        <v>37167111.25</v>
      </c>
      <c r="O26" s="207"/>
      <c r="P26" s="207"/>
      <c r="Q26" s="206">
        <f>SUM(Q22:Q25)</f>
        <v>37227264.170000002</v>
      </c>
      <c r="R26" s="207"/>
      <c r="S26" s="208"/>
      <c r="T26" s="206">
        <f>SUM(T22:T25)</f>
        <v>38828191</v>
      </c>
      <c r="U26" s="207"/>
      <c r="V26" s="208"/>
    </row>
    <row r="27" spans="1:22" ht="18.399999999999999" customHeight="1" x14ac:dyDescent="0.2">
      <c r="A27" s="196" t="s">
        <v>29</v>
      </c>
      <c r="B27" s="197"/>
      <c r="C27" s="197"/>
      <c r="D27" s="197"/>
      <c r="E27" s="197"/>
      <c r="F27" s="197"/>
      <c r="G27" s="198"/>
      <c r="H27" s="271">
        <v>2553881.2400000002</v>
      </c>
      <c r="I27" s="199">
        <v>6001218.2883333303</v>
      </c>
      <c r="J27" s="200">
        <v>5811470.0833333302</v>
      </c>
      <c r="K27" s="271">
        <v>2313874.77</v>
      </c>
      <c r="L27" s="199">
        <v>6001218.2883333303</v>
      </c>
      <c r="M27" s="200">
        <v>5811470.0833333302</v>
      </c>
      <c r="N27" s="271">
        <v>3480620.46</v>
      </c>
      <c r="O27" s="199">
        <v>6001218.2883333303</v>
      </c>
      <c r="P27" s="200">
        <v>5811470.0833333302</v>
      </c>
      <c r="Q27" s="271">
        <v>1508820.11</v>
      </c>
      <c r="R27" s="199">
        <v>6001218.2883333303</v>
      </c>
      <c r="S27" s="200">
        <v>5811470.0833333302</v>
      </c>
      <c r="T27" s="271">
        <v>1354895.77</v>
      </c>
      <c r="U27" s="199">
        <v>6001218.2883333303</v>
      </c>
      <c r="V27" s="200">
        <v>5811470.0833333302</v>
      </c>
    </row>
    <row r="28" spans="1:22" ht="18.399999999999999" customHeight="1" thickBot="1" x14ac:dyDescent="0.25">
      <c r="A28" s="201" t="s">
        <v>3</v>
      </c>
      <c r="B28" s="202"/>
      <c r="C28" s="202"/>
      <c r="D28" s="202"/>
      <c r="E28" s="202"/>
      <c r="F28" s="202"/>
      <c r="G28" s="203"/>
      <c r="H28" s="270">
        <v>0</v>
      </c>
      <c r="I28" s="204">
        <v>0</v>
      </c>
      <c r="J28" s="205">
        <v>0</v>
      </c>
      <c r="K28" s="270">
        <v>0</v>
      </c>
      <c r="L28" s="204">
        <v>0</v>
      </c>
      <c r="M28" s="205">
        <v>0</v>
      </c>
      <c r="N28" s="270">
        <v>0</v>
      </c>
      <c r="O28" s="204">
        <v>0</v>
      </c>
      <c r="P28" s="205">
        <v>0</v>
      </c>
      <c r="Q28" s="270">
        <v>0</v>
      </c>
      <c r="R28" s="204">
        <v>0</v>
      </c>
      <c r="S28" s="205">
        <v>0</v>
      </c>
      <c r="T28" s="270">
        <v>240000</v>
      </c>
      <c r="U28" s="204">
        <v>0</v>
      </c>
      <c r="V28" s="205">
        <v>0</v>
      </c>
    </row>
    <row r="29" spans="1:22" ht="18.399999999999999" customHeight="1" thickBot="1" x14ac:dyDescent="0.25">
      <c r="A29" s="190" t="s">
        <v>68</v>
      </c>
      <c r="B29" s="191"/>
      <c r="C29" s="191"/>
      <c r="D29" s="191"/>
      <c r="E29" s="191"/>
      <c r="F29" s="191"/>
      <c r="G29" s="192"/>
      <c r="H29" s="193">
        <f>SUM(H26:H28)</f>
        <v>34013211.32</v>
      </c>
      <c r="I29" s="194"/>
      <c r="J29" s="194"/>
      <c r="K29" s="193">
        <f>SUM(K26:K28)</f>
        <v>38238087.219999999</v>
      </c>
      <c r="L29" s="194"/>
      <c r="M29" s="195"/>
      <c r="N29" s="194">
        <f>SUM(N26:N28)</f>
        <v>40647731.710000001</v>
      </c>
      <c r="O29" s="194"/>
      <c r="P29" s="194"/>
      <c r="Q29" s="193">
        <f>SUM(Q26:Q28)</f>
        <v>38736084.280000001</v>
      </c>
      <c r="R29" s="194"/>
      <c r="S29" s="195"/>
      <c r="T29" s="193">
        <f>SUM(T26:T28)</f>
        <v>40423086.770000003</v>
      </c>
      <c r="U29" s="194"/>
      <c r="V29" s="195"/>
    </row>
    <row r="30" spans="1:22" ht="16.899999999999999" customHeight="1" x14ac:dyDescent="0.2">
      <c r="A30" s="36" t="s">
        <v>66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</row>
  </sheetData>
  <protectedRanges>
    <protectedRange sqref="H10:H14 K10:K14 N10:N14 Q10:Q14 T10:T14" name="Plage1"/>
    <protectedRange sqref="Q16:Q17 N16:N17 K16:K17 H16:H17 T16:T17" name="Plage2"/>
    <protectedRange sqref="H22:H25 K22:K25 N22:N25 Q22:Q25 T22:T25" name="Plage5"/>
    <protectedRange sqref="T27:T28 Q27:Q28 N27:N28 K27:K28 H27:H28" name="Plage6"/>
  </protectedRanges>
  <mergeCells count="124">
    <mergeCell ref="A1:F2"/>
    <mergeCell ref="G1:T2"/>
    <mergeCell ref="H6:V6"/>
    <mergeCell ref="H7:J7"/>
    <mergeCell ref="K7:M7"/>
    <mergeCell ref="N7:P7"/>
    <mergeCell ref="Q7:S7"/>
    <mergeCell ref="T7:V7"/>
    <mergeCell ref="H8:V8"/>
    <mergeCell ref="A9:G9"/>
    <mergeCell ref="H9:J9"/>
    <mergeCell ref="K9:M9"/>
    <mergeCell ref="N9:P9"/>
    <mergeCell ref="Q9:S9"/>
    <mergeCell ref="T9:V9"/>
    <mergeCell ref="A10:G10"/>
    <mergeCell ref="H10:J10"/>
    <mergeCell ref="K10:M10"/>
    <mergeCell ref="N10:P10"/>
    <mergeCell ref="Q10:S10"/>
    <mergeCell ref="T10:V10"/>
    <mergeCell ref="A11:G11"/>
    <mergeCell ref="H11:J11"/>
    <mergeCell ref="K11:M11"/>
    <mergeCell ref="N11:P11"/>
    <mergeCell ref="Q11:S11"/>
    <mergeCell ref="T11:V11"/>
    <mergeCell ref="A12:G12"/>
    <mergeCell ref="H12:J12"/>
    <mergeCell ref="K12:M12"/>
    <mergeCell ref="N12:P12"/>
    <mergeCell ref="Q12:S12"/>
    <mergeCell ref="T12:V12"/>
    <mergeCell ref="A13:G13"/>
    <mergeCell ref="H13:J13"/>
    <mergeCell ref="K13:M13"/>
    <mergeCell ref="N13:P13"/>
    <mergeCell ref="Q13:S13"/>
    <mergeCell ref="T13:V13"/>
    <mergeCell ref="A14:G14"/>
    <mergeCell ref="H14:J14"/>
    <mergeCell ref="K14:M14"/>
    <mergeCell ref="N14:P14"/>
    <mergeCell ref="Q14:S14"/>
    <mergeCell ref="T14:V14"/>
    <mergeCell ref="A15:G15"/>
    <mergeCell ref="H15:J15"/>
    <mergeCell ref="K15:M15"/>
    <mergeCell ref="N15:P15"/>
    <mergeCell ref="Q15:S15"/>
    <mergeCell ref="T15:V15"/>
    <mergeCell ref="A16:G16"/>
    <mergeCell ref="H16:J16"/>
    <mergeCell ref="K16:M16"/>
    <mergeCell ref="N16:P16"/>
    <mergeCell ref="Q16:S16"/>
    <mergeCell ref="T16:V16"/>
    <mergeCell ref="A17:G17"/>
    <mergeCell ref="H17:J17"/>
    <mergeCell ref="K17:M17"/>
    <mergeCell ref="N17:P17"/>
    <mergeCell ref="Q17:S17"/>
    <mergeCell ref="T17:V17"/>
    <mergeCell ref="H20:V20"/>
    <mergeCell ref="A18:G18"/>
    <mergeCell ref="H18:J18"/>
    <mergeCell ref="K18:M18"/>
    <mergeCell ref="N18:P18"/>
    <mergeCell ref="Q18:S18"/>
    <mergeCell ref="T18:V18"/>
    <mergeCell ref="A21:G21"/>
    <mergeCell ref="H21:J21"/>
    <mergeCell ref="K21:M21"/>
    <mergeCell ref="N21:P21"/>
    <mergeCell ref="Q21:S21"/>
    <mergeCell ref="T21:V21"/>
    <mergeCell ref="A22:G22"/>
    <mergeCell ref="H22:J22"/>
    <mergeCell ref="K22:M22"/>
    <mergeCell ref="N22:P22"/>
    <mergeCell ref="Q22:S22"/>
    <mergeCell ref="T22:V22"/>
    <mergeCell ref="A23:G23"/>
    <mergeCell ref="H23:J23"/>
    <mergeCell ref="K23:M23"/>
    <mergeCell ref="N23:P23"/>
    <mergeCell ref="Q23:S23"/>
    <mergeCell ref="T23:V23"/>
    <mergeCell ref="A24:G24"/>
    <mergeCell ref="H24:J24"/>
    <mergeCell ref="K24:M24"/>
    <mergeCell ref="N24:P24"/>
    <mergeCell ref="Q24:S24"/>
    <mergeCell ref="T24:V24"/>
    <mergeCell ref="A25:G25"/>
    <mergeCell ref="H25:J25"/>
    <mergeCell ref="K25:M25"/>
    <mergeCell ref="N25:P25"/>
    <mergeCell ref="Q25:S25"/>
    <mergeCell ref="T25:V25"/>
    <mergeCell ref="A26:G26"/>
    <mergeCell ref="H26:J26"/>
    <mergeCell ref="K26:M26"/>
    <mergeCell ref="N26:P26"/>
    <mergeCell ref="Q26:S26"/>
    <mergeCell ref="T26:V26"/>
    <mergeCell ref="A29:G29"/>
    <mergeCell ref="H29:J29"/>
    <mergeCell ref="K29:M29"/>
    <mergeCell ref="N29:P29"/>
    <mergeCell ref="Q29:S29"/>
    <mergeCell ref="T29:V29"/>
    <mergeCell ref="A27:G27"/>
    <mergeCell ref="H27:J27"/>
    <mergeCell ref="K27:M27"/>
    <mergeCell ref="N27:P27"/>
    <mergeCell ref="Q27:S27"/>
    <mergeCell ref="T27:V27"/>
    <mergeCell ref="A28:G28"/>
    <mergeCell ref="H28:J28"/>
    <mergeCell ref="K28:M28"/>
    <mergeCell ref="N28:P28"/>
    <mergeCell ref="Q28:S28"/>
    <mergeCell ref="T28:V28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20"/>
  <dimension ref="A1:X31"/>
  <sheetViews>
    <sheetView topLeftCell="A8" zoomScaleNormal="100" workbookViewId="0">
      <selection sqref="A1:F2"/>
    </sheetView>
  </sheetViews>
  <sheetFormatPr baseColWidth="10" defaultRowHeight="12.75" x14ac:dyDescent="0.2"/>
  <cols>
    <col min="1" max="7" width="5.28515625" customWidth="1"/>
    <col min="8" max="8" width="6.5703125" customWidth="1"/>
    <col min="9" max="19" width="5.28515625" customWidth="1"/>
    <col min="20" max="22" width="4.85546875" customWidth="1"/>
  </cols>
  <sheetData>
    <row r="1" spans="1:24" ht="12.75" customHeight="1" x14ac:dyDescent="0.2">
      <c r="A1" s="161" t="s">
        <v>39</v>
      </c>
      <c r="B1" s="162"/>
      <c r="C1" s="162"/>
      <c r="D1" s="162"/>
      <c r="E1" s="162"/>
      <c r="F1" s="162"/>
      <c r="G1" s="165" t="str">
        <f>Coordonnées!G1</f>
        <v>Administration communale d'Ac Fleurus</v>
      </c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25"/>
      <c r="V1" s="125"/>
      <c r="W1" s="98" t="str">
        <f>Coordonnées!$U$1</f>
        <v>Code INS</v>
      </c>
      <c r="X1" s="135">
        <f>Coordonnées!$V$1</f>
        <v>52021</v>
      </c>
    </row>
    <row r="2" spans="1:24" x14ac:dyDescent="0.2">
      <c r="A2" s="163"/>
      <c r="B2" s="164"/>
      <c r="C2" s="164"/>
      <c r="D2" s="164"/>
      <c r="E2" s="164"/>
      <c r="F2" s="164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26"/>
      <c r="V2" s="126"/>
      <c r="W2" s="99" t="str">
        <f>Coordonnées!$U$2</f>
        <v>Exercice:</v>
      </c>
      <c r="X2" s="136">
        <f>Coordonnées!$V$2</f>
        <v>2026</v>
      </c>
    </row>
    <row r="3" spans="1:24" x14ac:dyDescent="0.2">
      <c r="A3" s="61" t="s">
        <v>77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W3" s="71" t="str">
        <f>Coordonnées!$U$3</f>
        <v>Version:</v>
      </c>
      <c r="X3" s="147">
        <f>Coordonnées!$V$3</f>
        <v>2</v>
      </c>
    </row>
    <row r="4" spans="1:24" ht="13.15" customHeight="1" x14ac:dyDescent="0.2">
      <c r="A4" s="31"/>
      <c r="B4" s="31"/>
      <c r="C4" s="31"/>
      <c r="D4" s="31"/>
      <c r="E4" s="31"/>
      <c r="F4" s="31"/>
      <c r="G4" s="31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24" ht="16.899999999999999" customHeight="1" x14ac:dyDescent="0.2">
      <c r="A5" s="2"/>
      <c r="B5" s="2"/>
      <c r="C5" s="2"/>
      <c r="D5" s="2"/>
      <c r="E5" s="2"/>
      <c r="L5" s="33"/>
      <c r="M5" s="33"/>
      <c r="N5" s="33"/>
      <c r="O5" s="33"/>
      <c r="P5" s="33"/>
      <c r="Q5" s="33"/>
      <c r="R5" s="17"/>
      <c r="S5" s="17"/>
    </row>
    <row r="6" spans="1:24" ht="18.399999999999999" customHeight="1" x14ac:dyDescent="0.2">
      <c r="A6" s="13"/>
      <c r="B6" s="2"/>
      <c r="C6" s="2"/>
      <c r="D6" s="2"/>
      <c r="E6" s="2"/>
      <c r="H6" s="221" t="s">
        <v>43</v>
      </c>
      <c r="I6" s="221"/>
      <c r="J6" s="221"/>
      <c r="K6" s="221"/>
      <c r="L6" s="221"/>
      <c r="M6" s="221"/>
      <c r="N6" s="221"/>
      <c r="O6" s="221"/>
      <c r="P6" s="221"/>
      <c r="Q6" s="221"/>
      <c r="R6" s="221"/>
      <c r="S6" s="221"/>
      <c r="T6" s="222"/>
      <c r="U6" s="222"/>
      <c r="V6" s="222"/>
    </row>
    <row r="7" spans="1:24" ht="18.399999999999999" customHeight="1" x14ac:dyDescent="0.2">
      <c r="A7" s="34"/>
      <c r="B7" s="35"/>
      <c r="C7" s="35"/>
      <c r="D7" s="35"/>
      <c r="E7" s="35"/>
      <c r="F7" s="35"/>
      <c r="G7" s="35"/>
      <c r="H7" s="223" t="str">
        <f>Coordonnées!$J$27</f>
        <v>Budget</v>
      </c>
      <c r="I7" s="223"/>
      <c r="J7" s="223"/>
      <c r="K7" s="223" t="str">
        <f>Coordonnées!$J$27</f>
        <v>Budget</v>
      </c>
      <c r="L7" s="223"/>
      <c r="M7" s="223"/>
      <c r="N7" s="223" t="str">
        <f>Coordonnées!$J$27</f>
        <v>Budget</v>
      </c>
      <c r="O7" s="223"/>
      <c r="P7" s="223"/>
      <c r="Q7" s="223" t="str">
        <f>Coordonnées!$J$27</f>
        <v>Budget</v>
      </c>
      <c r="R7" s="223"/>
      <c r="S7" s="223"/>
      <c r="T7" s="223" t="str">
        <f>Coordonnées!$J$27</f>
        <v>Budget</v>
      </c>
      <c r="U7" s="223"/>
      <c r="V7" s="223"/>
    </row>
    <row r="8" spans="1:24" ht="18.399999999999999" customHeight="1" x14ac:dyDescent="0.2">
      <c r="A8" s="34"/>
      <c r="B8" s="37"/>
      <c r="C8" s="35"/>
      <c r="D8" s="35"/>
      <c r="E8" s="35"/>
      <c r="F8" s="35"/>
      <c r="G8" s="35"/>
      <c r="H8" s="266" t="s">
        <v>99</v>
      </c>
      <c r="I8" s="224"/>
      <c r="J8" s="224"/>
      <c r="K8" s="224"/>
      <c r="L8" s="224"/>
      <c r="M8" s="224"/>
      <c r="N8" s="224"/>
      <c r="O8" s="224"/>
      <c r="P8" s="224"/>
      <c r="Q8" s="224"/>
      <c r="R8" s="224"/>
      <c r="S8" s="224"/>
      <c r="T8" s="225"/>
      <c r="U8" s="225"/>
      <c r="V8" s="226"/>
    </row>
    <row r="9" spans="1:24" ht="18.399999999999999" customHeight="1" x14ac:dyDescent="0.2">
      <c r="A9" s="211" t="s">
        <v>2</v>
      </c>
      <c r="B9" s="218"/>
      <c r="C9" s="211"/>
      <c r="D9" s="211"/>
      <c r="E9" s="211"/>
      <c r="F9" s="211"/>
      <c r="G9" s="211"/>
      <c r="H9" s="212">
        <f>K9-1</f>
        <v>2022</v>
      </c>
      <c r="I9" s="212"/>
      <c r="J9" s="212"/>
      <c r="K9" s="212">
        <f>N9-1</f>
        <v>2023</v>
      </c>
      <c r="L9" s="212"/>
      <c r="M9" s="212"/>
      <c r="N9" s="212">
        <f>Q9-1</f>
        <v>2024</v>
      </c>
      <c r="O9" s="212"/>
      <c r="P9" s="212"/>
      <c r="Q9" s="212">
        <f>T9-1</f>
        <v>2025</v>
      </c>
      <c r="R9" s="212"/>
      <c r="S9" s="212"/>
      <c r="T9" s="212">
        <f>X2</f>
        <v>2026</v>
      </c>
      <c r="U9" s="212"/>
      <c r="V9" s="212"/>
    </row>
    <row r="10" spans="1:24" ht="18.399999999999999" customHeight="1" x14ac:dyDescent="0.2">
      <c r="A10" s="219" t="s">
        <v>15</v>
      </c>
      <c r="B10" s="220"/>
      <c r="C10" s="220"/>
      <c r="D10" s="220"/>
      <c r="E10" s="220"/>
      <c r="F10" s="220"/>
      <c r="G10" s="220"/>
      <c r="H10" s="268">
        <v>0</v>
      </c>
      <c r="I10" s="213">
        <v>5512664.2599999998</v>
      </c>
      <c r="J10" s="214">
        <v>5512664.2599999998</v>
      </c>
      <c r="K10" s="268">
        <v>17000</v>
      </c>
      <c r="L10" s="213">
        <v>5512664.2599999998</v>
      </c>
      <c r="M10" s="214">
        <v>5512664.2599999998</v>
      </c>
      <c r="N10" s="268">
        <v>95800</v>
      </c>
      <c r="O10" s="213">
        <v>5512664.2599999998</v>
      </c>
      <c r="P10" s="214">
        <v>5512664.2599999998</v>
      </c>
      <c r="Q10" s="268">
        <v>0</v>
      </c>
      <c r="R10" s="213">
        <v>5512664.2599999998</v>
      </c>
      <c r="S10" s="214">
        <v>5512664.2599999998</v>
      </c>
      <c r="T10" s="268">
        <v>0</v>
      </c>
      <c r="U10" s="213">
        <v>5512664.2599999998</v>
      </c>
      <c r="V10" s="214">
        <v>5512664.2599999998</v>
      </c>
    </row>
    <row r="11" spans="1:24" ht="18.399999999999999" customHeight="1" x14ac:dyDescent="0.2">
      <c r="A11" s="196" t="s">
        <v>44</v>
      </c>
      <c r="B11" s="197"/>
      <c r="C11" s="197"/>
      <c r="D11" s="197"/>
      <c r="E11" s="197"/>
      <c r="F11" s="197"/>
      <c r="G11" s="197"/>
      <c r="H11" s="269">
        <v>18310500</v>
      </c>
      <c r="I11" s="209">
        <v>2726342.74</v>
      </c>
      <c r="J11" s="210">
        <v>2726342.74</v>
      </c>
      <c r="K11" s="269">
        <v>24482300</v>
      </c>
      <c r="L11" s="209">
        <v>2726342.74</v>
      </c>
      <c r="M11" s="210">
        <v>2726342.74</v>
      </c>
      <c r="N11" s="269">
        <v>32154500</v>
      </c>
      <c r="O11" s="209">
        <v>2726342.74</v>
      </c>
      <c r="P11" s="210">
        <v>2726342.74</v>
      </c>
      <c r="Q11" s="269">
        <v>27783229.710000001</v>
      </c>
      <c r="R11" s="209">
        <v>2726342.74</v>
      </c>
      <c r="S11" s="210">
        <v>2726342.74</v>
      </c>
      <c r="T11" s="269">
        <v>12201297.73</v>
      </c>
      <c r="U11" s="209">
        <v>2726342.74</v>
      </c>
      <c r="V11" s="210">
        <v>2726342.74</v>
      </c>
    </row>
    <row r="12" spans="1:24" ht="18.399999999999999" customHeight="1" x14ac:dyDescent="0.2">
      <c r="A12" s="196" t="s">
        <v>16</v>
      </c>
      <c r="B12" s="197"/>
      <c r="C12" s="197"/>
      <c r="D12" s="197"/>
      <c r="E12" s="197"/>
      <c r="F12" s="197"/>
      <c r="G12" s="197"/>
      <c r="H12" s="269">
        <v>0</v>
      </c>
      <c r="I12" s="209">
        <v>4264832.04</v>
      </c>
      <c r="J12" s="210">
        <v>4264832.04</v>
      </c>
      <c r="K12" s="269">
        <v>62671.25</v>
      </c>
      <c r="L12" s="209">
        <v>4264832.04</v>
      </c>
      <c r="M12" s="210">
        <v>4264832.04</v>
      </c>
      <c r="N12" s="269">
        <v>62671.25</v>
      </c>
      <c r="O12" s="209">
        <v>4264832.04</v>
      </c>
      <c r="P12" s="210">
        <v>4264832.04</v>
      </c>
      <c r="Q12" s="269">
        <v>68036.77</v>
      </c>
      <c r="R12" s="209">
        <v>4264832.04</v>
      </c>
      <c r="S12" s="210">
        <v>4264832.04</v>
      </c>
      <c r="T12" s="269">
        <v>68036.77</v>
      </c>
      <c r="U12" s="209">
        <v>4264832.04</v>
      </c>
      <c r="V12" s="210">
        <v>4264832.04</v>
      </c>
    </row>
    <row r="13" spans="1:24" ht="18.399999999999999" customHeight="1" x14ac:dyDescent="0.2">
      <c r="A13" s="196" t="s">
        <v>3</v>
      </c>
      <c r="B13" s="197"/>
      <c r="C13" s="197"/>
      <c r="D13" s="197"/>
      <c r="E13" s="197"/>
      <c r="F13" s="197"/>
      <c r="G13" s="197"/>
      <c r="H13" s="269">
        <v>0</v>
      </c>
      <c r="I13" s="209">
        <v>41563.69</v>
      </c>
      <c r="J13" s="210">
        <v>41563.69</v>
      </c>
      <c r="K13" s="269">
        <v>0</v>
      </c>
      <c r="L13" s="209">
        <v>41563.69</v>
      </c>
      <c r="M13" s="210">
        <v>41563.69</v>
      </c>
      <c r="N13" s="269">
        <v>0</v>
      </c>
      <c r="O13" s="209">
        <v>41563.69</v>
      </c>
      <c r="P13" s="210">
        <v>41563.69</v>
      </c>
      <c r="Q13" s="269">
        <v>0</v>
      </c>
      <c r="R13" s="209">
        <v>41563.69</v>
      </c>
      <c r="S13" s="210">
        <v>41563.69</v>
      </c>
      <c r="T13" s="269">
        <v>0</v>
      </c>
      <c r="U13" s="209">
        <v>41563.69</v>
      </c>
      <c r="V13" s="210">
        <v>41563.69</v>
      </c>
    </row>
    <row r="14" spans="1:24" ht="18.399999999999999" customHeight="1" thickBot="1" x14ac:dyDescent="0.25">
      <c r="A14" s="201"/>
      <c r="B14" s="202"/>
      <c r="C14" s="202"/>
      <c r="D14" s="202"/>
      <c r="E14" s="202"/>
      <c r="F14" s="202"/>
      <c r="G14" s="202"/>
      <c r="H14" s="270">
        <v>0</v>
      </c>
      <c r="I14" s="204">
        <v>0</v>
      </c>
      <c r="J14" s="205">
        <v>0</v>
      </c>
      <c r="K14" s="270">
        <v>0</v>
      </c>
      <c r="L14" s="204">
        <v>0</v>
      </c>
      <c r="M14" s="205">
        <v>0</v>
      </c>
      <c r="N14" s="270">
        <v>0</v>
      </c>
      <c r="O14" s="204">
        <v>0</v>
      </c>
      <c r="P14" s="205">
        <v>0</v>
      </c>
      <c r="Q14" s="270">
        <v>0</v>
      </c>
      <c r="R14" s="204">
        <v>0</v>
      </c>
      <c r="S14" s="205">
        <v>0</v>
      </c>
      <c r="T14" s="270">
        <v>0</v>
      </c>
      <c r="U14" s="204">
        <v>0</v>
      </c>
      <c r="V14" s="205">
        <v>0</v>
      </c>
    </row>
    <row r="15" spans="1:24" ht="18.399999999999999" customHeight="1" thickBot="1" x14ac:dyDescent="0.25">
      <c r="A15" s="183" t="s">
        <v>67</v>
      </c>
      <c r="B15" s="184"/>
      <c r="C15" s="184"/>
      <c r="D15" s="184"/>
      <c r="E15" s="184"/>
      <c r="F15" s="184"/>
      <c r="G15" s="184"/>
      <c r="H15" s="206">
        <f>SUM(H10:H14)</f>
        <v>18310500</v>
      </c>
      <c r="I15" s="207"/>
      <c r="J15" s="208"/>
      <c r="K15" s="207">
        <f>SUM(K10:K14)</f>
        <v>24561971.25</v>
      </c>
      <c r="L15" s="207"/>
      <c r="M15" s="207"/>
      <c r="N15" s="206">
        <f>SUM(N10:N14)</f>
        <v>32312971.25</v>
      </c>
      <c r="O15" s="207"/>
      <c r="P15" s="208"/>
      <c r="Q15" s="207">
        <f>SUM(Q10:Q14)</f>
        <v>27851266.48</v>
      </c>
      <c r="R15" s="207"/>
      <c r="S15" s="208"/>
      <c r="T15" s="207">
        <f>SUM(T10:T14)</f>
        <v>12269334.5</v>
      </c>
      <c r="U15" s="207"/>
      <c r="V15" s="208"/>
    </row>
    <row r="16" spans="1:24" ht="18.399999999999999" customHeight="1" x14ac:dyDescent="0.2">
      <c r="A16" s="196" t="s">
        <v>29</v>
      </c>
      <c r="B16" s="197"/>
      <c r="C16" s="197"/>
      <c r="D16" s="197"/>
      <c r="E16" s="197"/>
      <c r="F16" s="197"/>
      <c r="G16" s="197"/>
      <c r="H16" s="271">
        <v>4168149.55</v>
      </c>
      <c r="I16" s="199">
        <v>1521059.02</v>
      </c>
      <c r="J16" s="200">
        <v>2351270.66</v>
      </c>
      <c r="K16" s="271">
        <v>6399000.5300000003</v>
      </c>
      <c r="L16" s="199">
        <v>1659060.83</v>
      </c>
      <c r="M16" s="200">
        <v>1521059.02</v>
      </c>
      <c r="N16" s="271">
        <v>7348762.4100000001</v>
      </c>
      <c r="O16" s="199">
        <v>2230351.92</v>
      </c>
      <c r="P16" s="200">
        <v>1659060.83</v>
      </c>
      <c r="Q16" s="271">
        <v>9320685.1999999993</v>
      </c>
      <c r="R16" s="199">
        <v>2351270.66</v>
      </c>
      <c r="S16" s="200">
        <v>2230351.92</v>
      </c>
      <c r="T16" s="271">
        <v>6341000</v>
      </c>
      <c r="U16" s="199">
        <v>2351270.66</v>
      </c>
      <c r="V16" s="200">
        <v>2230351.92</v>
      </c>
    </row>
    <row r="17" spans="1:22" ht="18.399999999999999" customHeight="1" thickBot="1" x14ac:dyDescent="0.25">
      <c r="A17" s="201" t="s">
        <v>3</v>
      </c>
      <c r="B17" s="202"/>
      <c r="C17" s="202"/>
      <c r="D17" s="202"/>
      <c r="E17" s="202"/>
      <c r="F17" s="202"/>
      <c r="G17" s="202"/>
      <c r="H17" s="270">
        <v>1574319.8</v>
      </c>
      <c r="I17" s="204">
        <v>1192323.53</v>
      </c>
      <c r="J17" s="205">
        <v>824300.6</v>
      </c>
      <c r="K17" s="270">
        <v>7954319.7999999998</v>
      </c>
      <c r="L17" s="204">
        <v>4295659.8600000003</v>
      </c>
      <c r="M17" s="205">
        <v>1192323.53</v>
      </c>
      <c r="N17" s="270">
        <v>1632477.8</v>
      </c>
      <c r="O17" s="204">
        <v>1045347.08</v>
      </c>
      <c r="P17" s="205">
        <v>4295659.8600000003</v>
      </c>
      <c r="Q17" s="270">
        <v>1630477.8</v>
      </c>
      <c r="R17" s="204">
        <v>824300.6</v>
      </c>
      <c r="S17" s="205">
        <v>1045347.08</v>
      </c>
      <c r="T17" s="270">
        <v>1893117.8</v>
      </c>
      <c r="U17" s="204">
        <v>824300.6</v>
      </c>
      <c r="V17" s="205">
        <v>1045347.08</v>
      </c>
    </row>
    <row r="18" spans="1:22" ht="18.399999999999999" customHeight="1" thickBot="1" x14ac:dyDescent="0.25">
      <c r="A18" s="190" t="s">
        <v>68</v>
      </c>
      <c r="B18" s="191"/>
      <c r="C18" s="191"/>
      <c r="D18" s="191"/>
      <c r="E18" s="191"/>
      <c r="F18" s="191"/>
      <c r="G18" s="191"/>
      <c r="H18" s="193">
        <f>SUM(H15:H17)</f>
        <v>24052969.350000001</v>
      </c>
      <c r="I18" s="194"/>
      <c r="J18" s="195"/>
      <c r="K18" s="194">
        <f>SUM(K15:K17)</f>
        <v>38915291.579999998</v>
      </c>
      <c r="L18" s="194"/>
      <c r="M18" s="194"/>
      <c r="N18" s="193">
        <f>SUM(N15:N17)</f>
        <v>41294211.459999993</v>
      </c>
      <c r="O18" s="194"/>
      <c r="P18" s="195"/>
      <c r="Q18" s="193">
        <f>SUM(Q15:Q17)</f>
        <v>38802429.479999997</v>
      </c>
      <c r="R18" s="194"/>
      <c r="S18" s="195"/>
      <c r="T18" s="193">
        <f>SUM(T15:T17)</f>
        <v>20503452.300000001</v>
      </c>
      <c r="U18" s="194"/>
      <c r="V18" s="195"/>
    </row>
    <row r="19" spans="1:22" s="55" customFormat="1" ht="28.15" customHeight="1" x14ac:dyDescent="0.2">
      <c r="A19" s="63" t="s">
        <v>66</v>
      </c>
      <c r="B19" s="64"/>
      <c r="C19" s="64"/>
      <c r="D19" s="64"/>
      <c r="E19" s="64"/>
      <c r="H19" s="65"/>
      <c r="I19" s="65"/>
      <c r="J19" s="65"/>
      <c r="K19" s="65"/>
      <c r="L19" s="66"/>
      <c r="M19" s="66"/>
      <c r="N19" s="66"/>
      <c r="O19" s="66"/>
      <c r="P19" s="66"/>
      <c r="Q19" s="66"/>
      <c r="R19" s="66"/>
      <c r="S19" s="66"/>
    </row>
    <row r="20" spans="1:22" ht="18.399999999999999" customHeight="1" x14ac:dyDescent="0.2">
      <c r="A20" s="34"/>
      <c r="B20" s="35"/>
      <c r="C20" s="35"/>
      <c r="D20" s="35"/>
      <c r="E20" s="35"/>
      <c r="F20" s="35"/>
      <c r="G20" s="35"/>
      <c r="H20" s="267" t="s">
        <v>100</v>
      </c>
      <c r="I20" s="215"/>
      <c r="J20" s="215"/>
      <c r="K20" s="215"/>
      <c r="L20" s="215"/>
      <c r="M20" s="215"/>
      <c r="N20" s="215"/>
      <c r="O20" s="215"/>
      <c r="P20" s="215"/>
      <c r="Q20" s="215"/>
      <c r="R20" s="215"/>
      <c r="S20" s="215"/>
      <c r="T20" s="216"/>
      <c r="U20" s="216"/>
      <c r="V20" s="217"/>
    </row>
    <row r="21" spans="1:22" ht="18.399999999999999" customHeight="1" x14ac:dyDescent="0.2">
      <c r="A21" s="211" t="s">
        <v>2</v>
      </c>
      <c r="B21" s="211"/>
      <c r="C21" s="211"/>
      <c r="D21" s="211"/>
      <c r="E21" s="211"/>
      <c r="F21" s="211"/>
      <c r="G21" s="211"/>
      <c r="H21" s="212">
        <f>K21-1</f>
        <v>2022</v>
      </c>
      <c r="I21" s="212"/>
      <c r="J21" s="212"/>
      <c r="K21" s="212">
        <f>N21-1</f>
        <v>2023</v>
      </c>
      <c r="L21" s="212"/>
      <c r="M21" s="212"/>
      <c r="N21" s="212">
        <f>Q21-1</f>
        <v>2024</v>
      </c>
      <c r="O21" s="212"/>
      <c r="P21" s="212"/>
      <c r="Q21" s="212">
        <f>T21-1</f>
        <v>2025</v>
      </c>
      <c r="R21" s="212"/>
      <c r="S21" s="212"/>
      <c r="T21" s="212">
        <f>X2</f>
        <v>2026</v>
      </c>
      <c r="U21" s="212"/>
      <c r="V21" s="212"/>
    </row>
    <row r="22" spans="1:22" ht="18.399999999999999" customHeight="1" x14ac:dyDescent="0.2">
      <c r="A22" s="219" t="s">
        <v>15</v>
      </c>
      <c r="B22" s="220"/>
      <c r="C22" s="220"/>
      <c r="D22" s="220"/>
      <c r="E22" s="220"/>
      <c r="F22" s="220"/>
      <c r="G22" s="220"/>
      <c r="H22" s="268">
        <v>1884012.64</v>
      </c>
      <c r="I22" s="213">
        <v>373432.17</v>
      </c>
      <c r="J22" s="214">
        <v>697745.74</v>
      </c>
      <c r="K22" s="268">
        <v>5449056.5199999996</v>
      </c>
      <c r="L22" s="213">
        <v>365967.42</v>
      </c>
      <c r="M22" s="214">
        <v>373432.17</v>
      </c>
      <c r="N22" s="268">
        <v>11965807.24</v>
      </c>
      <c r="O22" s="213">
        <v>414709.37</v>
      </c>
      <c r="P22" s="214">
        <v>365967.42</v>
      </c>
      <c r="Q22" s="268">
        <v>8818856.2899999991</v>
      </c>
      <c r="R22" s="213">
        <v>697745.74</v>
      </c>
      <c r="S22" s="214">
        <v>414709.37</v>
      </c>
      <c r="T22" s="268">
        <v>2083075</v>
      </c>
      <c r="U22" s="213">
        <v>557211.56000000006</v>
      </c>
      <c r="V22" s="214">
        <v>577850.16</v>
      </c>
    </row>
    <row r="23" spans="1:22" ht="18.399999999999999" customHeight="1" x14ac:dyDescent="0.2">
      <c r="A23" s="196" t="s">
        <v>44</v>
      </c>
      <c r="B23" s="197"/>
      <c r="C23" s="197"/>
      <c r="D23" s="197"/>
      <c r="E23" s="197"/>
      <c r="F23" s="197"/>
      <c r="G23" s="197"/>
      <c r="H23" s="269">
        <v>1574319.8</v>
      </c>
      <c r="I23" s="209">
        <v>12728583.199999999</v>
      </c>
      <c r="J23" s="210">
        <v>13240574.68</v>
      </c>
      <c r="K23" s="269">
        <v>1454319.8</v>
      </c>
      <c r="L23" s="209">
        <v>12120371.99</v>
      </c>
      <c r="M23" s="210">
        <v>12728583.199999999</v>
      </c>
      <c r="N23" s="269">
        <v>1632477.8</v>
      </c>
      <c r="O23" s="209">
        <v>12941517.73</v>
      </c>
      <c r="P23" s="210">
        <v>12120371.99</v>
      </c>
      <c r="Q23" s="269">
        <v>1630477.8</v>
      </c>
      <c r="R23" s="209">
        <v>13240574.68</v>
      </c>
      <c r="S23" s="210">
        <v>12941517.73</v>
      </c>
      <c r="T23" s="269">
        <v>1793117.8</v>
      </c>
      <c r="U23" s="209">
        <v>13289626.9983333</v>
      </c>
      <c r="V23" s="210">
        <v>13396094.2633333</v>
      </c>
    </row>
    <row r="24" spans="1:22" ht="18.399999999999999" customHeight="1" x14ac:dyDescent="0.2">
      <c r="A24" s="196" t="s">
        <v>16</v>
      </c>
      <c r="B24" s="197"/>
      <c r="C24" s="197"/>
      <c r="D24" s="197"/>
      <c r="E24" s="197"/>
      <c r="F24" s="197"/>
      <c r="G24" s="197"/>
      <c r="H24" s="269">
        <v>10838617.359999999</v>
      </c>
      <c r="I24" s="209">
        <v>548784.99</v>
      </c>
      <c r="J24" s="210">
        <v>408005.67</v>
      </c>
      <c r="K24" s="269">
        <v>19265315.399999999</v>
      </c>
      <c r="L24" s="209">
        <v>536819.05000000005</v>
      </c>
      <c r="M24" s="210">
        <v>548784.99</v>
      </c>
      <c r="N24" s="269">
        <v>15794862.35</v>
      </c>
      <c r="O24" s="209">
        <v>344975.81</v>
      </c>
      <c r="P24" s="210">
        <v>536819.05000000005</v>
      </c>
      <c r="Q24" s="269">
        <v>15256659.34</v>
      </c>
      <c r="R24" s="209">
        <v>408005.67</v>
      </c>
      <c r="S24" s="210">
        <v>344975.81</v>
      </c>
      <c r="T24" s="269">
        <v>2970320.53</v>
      </c>
      <c r="U24" s="209">
        <v>128208.38666666699</v>
      </c>
      <c r="V24" s="210">
        <v>26303.796666666702</v>
      </c>
    </row>
    <row r="25" spans="1:22" ht="18.399999999999999" customHeight="1" thickBot="1" x14ac:dyDescent="0.25">
      <c r="A25" s="196" t="s">
        <v>3</v>
      </c>
      <c r="B25" s="197"/>
      <c r="C25" s="197"/>
      <c r="D25" s="197"/>
      <c r="E25" s="197"/>
      <c r="F25" s="197"/>
      <c r="G25" s="197"/>
      <c r="H25" s="270">
        <v>0</v>
      </c>
      <c r="I25" s="204">
        <v>0</v>
      </c>
      <c r="J25" s="205">
        <v>0</v>
      </c>
      <c r="K25" s="270">
        <v>0</v>
      </c>
      <c r="L25" s="204">
        <v>0</v>
      </c>
      <c r="M25" s="205">
        <v>0</v>
      </c>
      <c r="N25" s="270">
        <v>0</v>
      </c>
      <c r="O25" s="204">
        <v>0</v>
      </c>
      <c r="P25" s="205">
        <v>0</v>
      </c>
      <c r="Q25" s="270">
        <v>0</v>
      </c>
      <c r="R25" s="204">
        <v>0</v>
      </c>
      <c r="S25" s="205">
        <v>0</v>
      </c>
      <c r="T25" s="270">
        <v>0</v>
      </c>
      <c r="U25" s="204">
        <v>0</v>
      </c>
      <c r="V25" s="205">
        <v>0</v>
      </c>
    </row>
    <row r="26" spans="1:22" ht="18.399999999999999" customHeight="1" thickBot="1" x14ac:dyDescent="0.25">
      <c r="A26" s="183" t="s">
        <v>67</v>
      </c>
      <c r="B26" s="184"/>
      <c r="C26" s="184"/>
      <c r="D26" s="184"/>
      <c r="E26" s="184"/>
      <c r="F26" s="184"/>
      <c r="G26" s="185"/>
      <c r="H26" s="206">
        <f>SUM(H22:H25)</f>
        <v>14296949.799999999</v>
      </c>
      <c r="I26" s="207"/>
      <c r="J26" s="207"/>
      <c r="K26" s="206">
        <f>SUM(K22:K25)</f>
        <v>26168691.719999999</v>
      </c>
      <c r="L26" s="207"/>
      <c r="M26" s="208"/>
      <c r="N26" s="207">
        <f>SUM(N22:N25)</f>
        <v>29393147.390000001</v>
      </c>
      <c r="O26" s="207"/>
      <c r="P26" s="207"/>
      <c r="Q26" s="206">
        <f>SUM(Q22:Q25)</f>
        <v>25705993.43</v>
      </c>
      <c r="R26" s="207"/>
      <c r="S26" s="208"/>
      <c r="T26" s="206">
        <f>SUM(T22:T25)</f>
        <v>6846513.3300000001</v>
      </c>
      <c r="U26" s="207"/>
      <c r="V26" s="208"/>
    </row>
    <row r="27" spans="1:22" ht="18.399999999999999" customHeight="1" x14ac:dyDescent="0.2">
      <c r="A27" s="196" t="s">
        <v>29</v>
      </c>
      <c r="B27" s="197"/>
      <c r="C27" s="197"/>
      <c r="D27" s="197"/>
      <c r="E27" s="197"/>
      <c r="F27" s="197"/>
      <c r="G27" s="198"/>
      <c r="H27" s="271">
        <v>2363549.92</v>
      </c>
      <c r="I27" s="199"/>
      <c r="J27" s="200"/>
      <c r="K27" s="271">
        <v>3760870.77</v>
      </c>
      <c r="L27" s="199">
        <v>10122961.629999999</v>
      </c>
      <c r="M27" s="200">
        <v>6628334.5600000005</v>
      </c>
      <c r="N27" s="271">
        <v>6595698.1200000001</v>
      </c>
      <c r="O27" s="199">
        <v>6248838.1500000004</v>
      </c>
      <c r="P27" s="200">
        <v>10122961.629999999</v>
      </c>
      <c r="Q27" s="271">
        <v>6209474.3899999997</v>
      </c>
      <c r="R27" s="199">
        <v>6834216</v>
      </c>
      <c r="S27" s="200">
        <v>6248838.1500000004</v>
      </c>
      <c r="T27" s="271">
        <v>4416182.22</v>
      </c>
      <c r="U27" s="199">
        <v>6001218.2883333303</v>
      </c>
      <c r="V27" s="200">
        <v>5811470.0833333302</v>
      </c>
    </row>
    <row r="28" spans="1:22" ht="18.399999999999999" customHeight="1" thickBot="1" x14ac:dyDescent="0.25">
      <c r="A28" s="201" t="s">
        <v>3</v>
      </c>
      <c r="B28" s="202"/>
      <c r="C28" s="202"/>
      <c r="D28" s="202"/>
      <c r="E28" s="202"/>
      <c r="F28" s="202"/>
      <c r="G28" s="203"/>
      <c r="H28" s="270">
        <v>7530231.5300000003</v>
      </c>
      <c r="I28" s="204">
        <v>0</v>
      </c>
      <c r="J28" s="205">
        <v>0</v>
      </c>
      <c r="K28" s="270">
        <v>9045599.8599999994</v>
      </c>
      <c r="L28" s="204">
        <v>0</v>
      </c>
      <c r="M28" s="205">
        <v>0</v>
      </c>
      <c r="N28" s="270">
        <v>7386909</v>
      </c>
      <c r="O28" s="204">
        <v>0</v>
      </c>
      <c r="P28" s="205">
        <v>0</v>
      </c>
      <c r="Q28" s="270">
        <v>7288463.8700000001</v>
      </c>
      <c r="R28" s="204">
        <v>0</v>
      </c>
      <c r="S28" s="205">
        <v>0</v>
      </c>
      <c r="T28" s="270">
        <v>9256938.9700000007</v>
      </c>
      <c r="U28" s="204">
        <v>0</v>
      </c>
      <c r="V28" s="205">
        <v>0</v>
      </c>
    </row>
    <row r="29" spans="1:22" ht="18.399999999999999" customHeight="1" thickBot="1" x14ac:dyDescent="0.25">
      <c r="A29" s="190" t="s">
        <v>68</v>
      </c>
      <c r="B29" s="191"/>
      <c r="C29" s="191"/>
      <c r="D29" s="191"/>
      <c r="E29" s="191"/>
      <c r="F29" s="191"/>
      <c r="G29" s="192"/>
      <c r="H29" s="193">
        <f>SUM(H26:H28)</f>
        <v>24190731.25</v>
      </c>
      <c r="I29" s="194"/>
      <c r="J29" s="194"/>
      <c r="K29" s="193">
        <f>SUM(K26:K28)</f>
        <v>38975162.349999994</v>
      </c>
      <c r="L29" s="194"/>
      <c r="M29" s="195"/>
      <c r="N29" s="194">
        <f>SUM(N26:N28)</f>
        <v>43375754.509999998</v>
      </c>
      <c r="O29" s="194"/>
      <c r="P29" s="194"/>
      <c r="Q29" s="193">
        <f>SUM(Q26:Q28)</f>
        <v>39203931.689999998</v>
      </c>
      <c r="R29" s="194"/>
      <c r="S29" s="195"/>
      <c r="T29" s="193">
        <f>SUM(T26:T28)</f>
        <v>20519634.520000003</v>
      </c>
      <c r="U29" s="194"/>
      <c r="V29" s="195"/>
    </row>
    <row r="30" spans="1:22" ht="16.899999999999999" customHeight="1" x14ac:dyDescent="0.2">
      <c r="A30" s="34" t="s">
        <v>66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</row>
    <row r="31" spans="1:22" ht="16.899999999999999" customHeight="1" x14ac:dyDescent="0.2"/>
  </sheetData>
  <protectedRanges>
    <protectedRange sqref="H10:H14 K10:K14 N10:N14 Q10:Q14 T10:T14" name="Plage1"/>
    <protectedRange sqref="Q16:Q17 N16:N17 K16:K17 H16:H17 T16:T17" name="Plage2"/>
    <protectedRange sqref="Q22:Q25 N22:N25 K22:K25 H22:H25 T22:T25" name="Plage5"/>
    <protectedRange sqref="Q27:Q28 N27:N28 K27:K28 H27:H28 T27:T28" name="Plage6"/>
  </protectedRanges>
  <mergeCells count="124">
    <mergeCell ref="A1:F2"/>
    <mergeCell ref="G1:T2"/>
    <mergeCell ref="H6:V6"/>
    <mergeCell ref="H7:J7"/>
    <mergeCell ref="K7:M7"/>
    <mergeCell ref="N7:P7"/>
    <mergeCell ref="Q7:S7"/>
    <mergeCell ref="T7:V7"/>
    <mergeCell ref="H8:V8"/>
    <mergeCell ref="A9:G9"/>
    <mergeCell ref="H9:J9"/>
    <mergeCell ref="K9:M9"/>
    <mergeCell ref="N9:P9"/>
    <mergeCell ref="Q9:S9"/>
    <mergeCell ref="T9:V9"/>
    <mergeCell ref="A10:G10"/>
    <mergeCell ref="H10:J10"/>
    <mergeCell ref="K10:M10"/>
    <mergeCell ref="N10:P10"/>
    <mergeCell ref="Q10:S10"/>
    <mergeCell ref="T10:V10"/>
    <mergeCell ref="A11:G11"/>
    <mergeCell ref="H11:J11"/>
    <mergeCell ref="K11:M11"/>
    <mergeCell ref="N11:P11"/>
    <mergeCell ref="Q11:S11"/>
    <mergeCell ref="T11:V11"/>
    <mergeCell ref="A12:G12"/>
    <mergeCell ref="H12:J12"/>
    <mergeCell ref="K12:M12"/>
    <mergeCell ref="N12:P12"/>
    <mergeCell ref="Q12:S12"/>
    <mergeCell ref="T12:V12"/>
    <mergeCell ref="A13:G13"/>
    <mergeCell ref="H13:J13"/>
    <mergeCell ref="K13:M13"/>
    <mergeCell ref="N13:P13"/>
    <mergeCell ref="Q13:S13"/>
    <mergeCell ref="T13:V13"/>
    <mergeCell ref="A14:G14"/>
    <mergeCell ref="H14:J14"/>
    <mergeCell ref="K14:M14"/>
    <mergeCell ref="N14:P14"/>
    <mergeCell ref="Q14:S14"/>
    <mergeCell ref="T14:V14"/>
    <mergeCell ref="A15:G15"/>
    <mergeCell ref="H15:J15"/>
    <mergeCell ref="K15:M15"/>
    <mergeCell ref="N15:P15"/>
    <mergeCell ref="Q15:S15"/>
    <mergeCell ref="T15:V15"/>
    <mergeCell ref="A16:G16"/>
    <mergeCell ref="H16:J16"/>
    <mergeCell ref="K16:M16"/>
    <mergeCell ref="N16:P16"/>
    <mergeCell ref="Q16:S16"/>
    <mergeCell ref="T16:V16"/>
    <mergeCell ref="A17:G17"/>
    <mergeCell ref="H17:J17"/>
    <mergeCell ref="K17:M17"/>
    <mergeCell ref="N17:P17"/>
    <mergeCell ref="Q17:S17"/>
    <mergeCell ref="T17:V17"/>
    <mergeCell ref="A18:G18"/>
    <mergeCell ref="H18:J18"/>
    <mergeCell ref="K18:M18"/>
    <mergeCell ref="N18:P18"/>
    <mergeCell ref="Q18:S18"/>
    <mergeCell ref="T18:V18"/>
    <mergeCell ref="H20:V20"/>
    <mergeCell ref="A21:G21"/>
    <mergeCell ref="H21:J21"/>
    <mergeCell ref="K21:M21"/>
    <mergeCell ref="N21:P21"/>
    <mergeCell ref="Q21:S21"/>
    <mergeCell ref="T21:V21"/>
    <mergeCell ref="A22:G22"/>
    <mergeCell ref="H22:J22"/>
    <mergeCell ref="K22:M22"/>
    <mergeCell ref="N22:P22"/>
    <mergeCell ref="Q22:S22"/>
    <mergeCell ref="T22:V22"/>
    <mergeCell ref="A23:G23"/>
    <mergeCell ref="H23:J23"/>
    <mergeCell ref="K23:M23"/>
    <mergeCell ref="N23:P23"/>
    <mergeCell ref="Q23:S23"/>
    <mergeCell ref="T23:V23"/>
    <mergeCell ref="A24:G24"/>
    <mergeCell ref="H24:J24"/>
    <mergeCell ref="K24:M24"/>
    <mergeCell ref="N24:P24"/>
    <mergeCell ref="Q24:S24"/>
    <mergeCell ref="T24:V24"/>
    <mergeCell ref="A25:G25"/>
    <mergeCell ref="H25:J25"/>
    <mergeCell ref="K25:M25"/>
    <mergeCell ref="N25:P25"/>
    <mergeCell ref="Q25:S25"/>
    <mergeCell ref="T25:V25"/>
    <mergeCell ref="A26:G26"/>
    <mergeCell ref="H26:J26"/>
    <mergeCell ref="K26:M26"/>
    <mergeCell ref="N26:P26"/>
    <mergeCell ref="Q26:S26"/>
    <mergeCell ref="T26:V26"/>
    <mergeCell ref="A29:G29"/>
    <mergeCell ref="H29:J29"/>
    <mergeCell ref="K29:M29"/>
    <mergeCell ref="N29:P29"/>
    <mergeCell ref="Q29:S29"/>
    <mergeCell ref="T29:V29"/>
    <mergeCell ref="A27:G27"/>
    <mergeCell ref="H27:J27"/>
    <mergeCell ref="K27:M27"/>
    <mergeCell ref="N27:P27"/>
    <mergeCell ref="Q27:S27"/>
    <mergeCell ref="T27:V27"/>
    <mergeCell ref="A28:G28"/>
    <mergeCell ref="H28:J28"/>
    <mergeCell ref="K28:M28"/>
    <mergeCell ref="N28:P28"/>
    <mergeCell ref="Q28:S28"/>
    <mergeCell ref="T28:V28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16"/>
  <dimension ref="A1:J21"/>
  <sheetViews>
    <sheetView topLeftCell="A11" zoomScaleNormal="100" workbookViewId="0">
      <selection sqref="A1:D2"/>
    </sheetView>
  </sheetViews>
  <sheetFormatPr baseColWidth="10" defaultRowHeight="12.75" x14ac:dyDescent="0.2"/>
  <cols>
    <col min="1" max="1" width="16.5703125" customWidth="1"/>
    <col min="2" max="4" width="5.28515625" customWidth="1"/>
    <col min="5" max="9" width="19.28515625" customWidth="1"/>
  </cols>
  <sheetData>
    <row r="1" spans="1:10" ht="13.15" customHeight="1" x14ac:dyDescent="0.2">
      <c r="A1" s="161" t="str">
        <f>Coordonnées!A1</f>
        <v>Synthèse du Budget</v>
      </c>
      <c r="B1" s="162"/>
      <c r="C1" s="162"/>
      <c r="D1" s="162"/>
      <c r="E1" s="165" t="str">
        <f>Coordonnées!G1</f>
        <v>Administration communale d'Ac Fleurus</v>
      </c>
      <c r="F1" s="165"/>
      <c r="G1" s="165"/>
      <c r="H1" s="165"/>
      <c r="I1" s="98" t="str">
        <f>Coordonnées!$U$1</f>
        <v>Code INS</v>
      </c>
      <c r="J1" s="135">
        <f>Coordonnées!$V$1</f>
        <v>52021</v>
      </c>
    </row>
    <row r="2" spans="1:10" ht="16.149999999999999" customHeight="1" x14ac:dyDescent="0.2">
      <c r="A2" s="163"/>
      <c r="B2" s="164"/>
      <c r="C2" s="164"/>
      <c r="D2" s="164"/>
      <c r="E2" s="166"/>
      <c r="F2" s="166"/>
      <c r="G2" s="166"/>
      <c r="H2" s="166"/>
      <c r="I2" s="99" t="str">
        <f>Coordonnées!$U$2</f>
        <v>Exercice:</v>
      </c>
      <c r="J2" s="136">
        <f>Coordonnées!$V$2</f>
        <v>2026</v>
      </c>
    </row>
    <row r="3" spans="1:10" s="55" customFormat="1" ht="27" customHeight="1" x14ac:dyDescent="0.2">
      <c r="A3" s="62" t="str">
        <f>Coordonnées!A3</f>
        <v>Modèle officiel généré par l'application eComptes © SPW Intérieur et Action Sociale</v>
      </c>
      <c r="B3" s="52"/>
      <c r="C3" s="52"/>
      <c r="D3" s="52"/>
      <c r="E3" s="52"/>
      <c r="F3" s="53"/>
      <c r="G3" s="53"/>
      <c r="H3" s="54"/>
      <c r="I3" s="54" t="str">
        <f>Coordonnées!$U$3</f>
        <v>Version:</v>
      </c>
      <c r="J3" s="53">
        <f>Coordonnées!$V$3</f>
        <v>2</v>
      </c>
    </row>
    <row r="4" spans="1:10" ht="16.149999999999999" customHeight="1" x14ac:dyDescent="0.2">
      <c r="A4" s="16"/>
      <c r="B4" s="15"/>
      <c r="C4" s="15"/>
      <c r="D4" s="15"/>
      <c r="E4" s="227" t="s">
        <v>45</v>
      </c>
      <c r="F4" s="228"/>
      <c r="G4" s="228"/>
      <c r="H4" s="228"/>
      <c r="I4" s="228"/>
    </row>
    <row r="5" spans="1:10" ht="17.649999999999999" customHeight="1" x14ac:dyDescent="0.2">
      <c r="A5" s="14"/>
      <c r="E5" s="238" t="s">
        <v>69</v>
      </c>
      <c r="F5" s="239"/>
      <c r="G5" s="239"/>
      <c r="H5" s="239"/>
      <c r="I5" s="239"/>
    </row>
    <row r="6" spans="1:10" ht="17.649999999999999" customHeight="1" x14ac:dyDescent="0.2">
      <c r="A6" s="14"/>
      <c r="E6" s="51" t="str">
        <f>Coordonnées!$J$27</f>
        <v>Budget</v>
      </c>
      <c r="F6" s="51" t="str">
        <f>Coordonnées!$J$27</f>
        <v>Budget</v>
      </c>
      <c r="G6" s="51" t="str">
        <f>Coordonnées!$J$27</f>
        <v>Budget</v>
      </c>
      <c r="H6" s="51" t="str">
        <f>Coordonnées!$J$27</f>
        <v>Budget</v>
      </c>
      <c r="I6" s="51" t="str">
        <f>Coordonnées!$J$27</f>
        <v>Budget</v>
      </c>
    </row>
    <row r="7" spans="1:10" ht="17.649999999999999" customHeight="1" x14ac:dyDescent="0.2">
      <c r="A7" s="14"/>
      <c r="E7" s="47">
        <f>F7-1</f>
        <v>2022</v>
      </c>
      <c r="F7" s="47">
        <f>G7-1</f>
        <v>2023</v>
      </c>
      <c r="G7" s="47">
        <f>H7-1</f>
        <v>2024</v>
      </c>
      <c r="H7" s="47">
        <f>I7-1</f>
        <v>2025</v>
      </c>
      <c r="I7" s="47">
        <f>J2</f>
        <v>2026</v>
      </c>
    </row>
    <row r="8" spans="1:10" ht="30" customHeight="1" x14ac:dyDescent="0.2">
      <c r="A8" s="240" t="s">
        <v>35</v>
      </c>
      <c r="B8" s="241"/>
      <c r="C8" s="241"/>
      <c r="D8" s="242"/>
      <c r="E8" s="272">
        <v>905117.4</v>
      </c>
      <c r="F8" s="272">
        <v>393532.03</v>
      </c>
      <c r="G8" s="272">
        <v>413627.62</v>
      </c>
      <c r="H8" s="272">
        <v>370603.02</v>
      </c>
      <c r="I8" s="272">
        <v>400684.08</v>
      </c>
    </row>
    <row r="9" spans="1:10" ht="30" customHeight="1" x14ac:dyDescent="0.2">
      <c r="A9" s="229" t="s">
        <v>18</v>
      </c>
      <c r="B9" s="230"/>
      <c r="C9" s="230"/>
      <c r="D9" s="231"/>
      <c r="E9" s="272">
        <v>11615732.57</v>
      </c>
      <c r="F9" s="272">
        <v>13635079.41</v>
      </c>
      <c r="G9" s="272">
        <v>13855829.050000001</v>
      </c>
      <c r="H9" s="272">
        <v>13846082.640000001</v>
      </c>
      <c r="I9" s="272">
        <v>13651312.84</v>
      </c>
    </row>
    <row r="10" spans="1:10" ht="30" customHeight="1" x14ac:dyDescent="0.2">
      <c r="A10" s="229" t="s">
        <v>19</v>
      </c>
      <c r="B10" s="230"/>
      <c r="C10" s="230"/>
      <c r="D10" s="231"/>
      <c r="E10" s="272">
        <v>3099366.17</v>
      </c>
      <c r="F10" s="272">
        <v>3342421.42</v>
      </c>
      <c r="G10" s="272">
        <v>3520485.48</v>
      </c>
      <c r="H10" s="272">
        <v>3628362.71</v>
      </c>
      <c r="I10" s="272">
        <v>3769603.71</v>
      </c>
    </row>
    <row r="11" spans="1:10" ht="30" customHeight="1" x14ac:dyDescent="0.2">
      <c r="A11" s="229" t="s">
        <v>20</v>
      </c>
      <c r="B11" s="230"/>
      <c r="C11" s="230"/>
      <c r="D11" s="231"/>
      <c r="E11" s="272">
        <v>3023682.64</v>
      </c>
      <c r="F11" s="272">
        <v>3858553.33</v>
      </c>
      <c r="G11" s="272">
        <v>4141290.55</v>
      </c>
      <c r="H11" s="272">
        <v>4159978.65</v>
      </c>
      <c r="I11" s="272">
        <v>4808115.37</v>
      </c>
    </row>
    <row r="12" spans="1:10" ht="30" customHeight="1" x14ac:dyDescent="0.2">
      <c r="A12" s="229" t="s">
        <v>28</v>
      </c>
      <c r="B12" s="230"/>
      <c r="C12" s="230"/>
      <c r="D12" s="231"/>
      <c r="E12" s="272">
        <v>428986.04</v>
      </c>
      <c r="F12" s="272">
        <v>493858.41</v>
      </c>
      <c r="G12" s="272">
        <v>461782.65</v>
      </c>
      <c r="H12" s="272">
        <v>597702.54</v>
      </c>
      <c r="I12" s="272">
        <v>660453.86</v>
      </c>
    </row>
    <row r="13" spans="1:10" ht="30" customHeight="1" x14ac:dyDescent="0.2">
      <c r="A13" s="229" t="s">
        <v>21</v>
      </c>
      <c r="B13" s="230"/>
      <c r="C13" s="230"/>
      <c r="D13" s="231"/>
      <c r="E13" s="272">
        <v>6000</v>
      </c>
      <c r="F13" s="272">
        <v>6000</v>
      </c>
      <c r="G13" s="272">
        <v>6000</v>
      </c>
      <c r="H13" s="272">
        <v>6000</v>
      </c>
      <c r="I13" s="272">
        <v>3000</v>
      </c>
    </row>
    <row r="14" spans="1:10" ht="30" customHeight="1" x14ac:dyDescent="0.2">
      <c r="A14" s="229" t="s">
        <v>22</v>
      </c>
      <c r="B14" s="230"/>
      <c r="C14" s="230"/>
      <c r="D14" s="231"/>
      <c r="E14" s="272">
        <v>1624830.03</v>
      </c>
      <c r="F14" s="272">
        <v>1831878.1</v>
      </c>
      <c r="G14" s="272">
        <v>2031069.03</v>
      </c>
      <c r="H14" s="272">
        <v>2101299.75</v>
      </c>
      <c r="I14" s="272">
        <v>2393369.7000000002</v>
      </c>
    </row>
    <row r="15" spans="1:10" ht="30" customHeight="1" x14ac:dyDescent="0.2">
      <c r="A15" s="229" t="s">
        <v>23</v>
      </c>
      <c r="B15" s="230"/>
      <c r="C15" s="230"/>
      <c r="D15" s="231"/>
      <c r="E15" s="272">
        <v>1826855.98</v>
      </c>
      <c r="F15" s="272">
        <v>1994945.98</v>
      </c>
      <c r="G15" s="272">
        <v>2176780.2999999998</v>
      </c>
      <c r="H15" s="272">
        <v>1799662.74</v>
      </c>
      <c r="I15" s="272">
        <v>1910620.81</v>
      </c>
    </row>
    <row r="16" spans="1:10" ht="30" customHeight="1" x14ac:dyDescent="0.2">
      <c r="A16" s="232" t="s">
        <v>32</v>
      </c>
      <c r="B16" s="233"/>
      <c r="C16" s="233"/>
      <c r="D16" s="234"/>
      <c r="E16" s="272">
        <v>0</v>
      </c>
      <c r="F16" s="272">
        <v>0</v>
      </c>
      <c r="G16" s="272">
        <v>0</v>
      </c>
      <c r="H16" s="272">
        <v>0</v>
      </c>
      <c r="I16" s="272">
        <v>0</v>
      </c>
    </row>
    <row r="17" spans="1:9" ht="30" customHeight="1" x14ac:dyDescent="0.2">
      <c r="A17" s="229" t="s">
        <v>31</v>
      </c>
      <c r="B17" s="230"/>
      <c r="C17" s="230"/>
      <c r="D17" s="231"/>
      <c r="E17" s="272">
        <v>231405.29</v>
      </c>
      <c r="F17" s="272">
        <v>293691.05</v>
      </c>
      <c r="G17" s="272">
        <v>284971.46000000002</v>
      </c>
      <c r="H17" s="272">
        <v>247325.82</v>
      </c>
      <c r="I17" s="272">
        <v>287319.23</v>
      </c>
    </row>
    <row r="18" spans="1:9" ht="30" customHeight="1" x14ac:dyDescent="0.2">
      <c r="A18" s="229" t="s">
        <v>24</v>
      </c>
      <c r="B18" s="230"/>
      <c r="C18" s="230"/>
      <c r="D18" s="231"/>
      <c r="E18" s="272">
        <v>5352141.8899999997</v>
      </c>
      <c r="F18" s="272">
        <v>5765183.9299999997</v>
      </c>
      <c r="G18" s="272">
        <v>6041507.6399999997</v>
      </c>
      <c r="H18" s="272">
        <v>6069570.1600000001</v>
      </c>
      <c r="I18" s="272">
        <v>6725949.3499999996</v>
      </c>
    </row>
    <row r="19" spans="1:9" ht="30" customHeight="1" x14ac:dyDescent="0.2">
      <c r="A19" s="232" t="s">
        <v>25</v>
      </c>
      <c r="B19" s="233"/>
      <c r="C19" s="233"/>
      <c r="D19" s="234"/>
      <c r="E19" s="272">
        <v>2972946.67</v>
      </c>
      <c r="F19" s="272">
        <v>3373963.08</v>
      </c>
      <c r="G19" s="272">
        <v>3224706.7</v>
      </c>
      <c r="H19" s="272">
        <v>3263139.04</v>
      </c>
      <c r="I19" s="272">
        <v>3157871.89</v>
      </c>
    </row>
    <row r="20" spans="1:9" ht="30" customHeight="1" x14ac:dyDescent="0.2">
      <c r="A20" s="229" t="s">
        <v>26</v>
      </c>
      <c r="B20" s="230"/>
      <c r="C20" s="230"/>
      <c r="D20" s="231"/>
      <c r="E20" s="272">
        <v>129701.67</v>
      </c>
      <c r="F20" s="272">
        <v>136245.37</v>
      </c>
      <c r="G20" s="272">
        <v>164141.25</v>
      </c>
      <c r="H20" s="272">
        <v>138144.93</v>
      </c>
      <c r="I20" s="272">
        <v>109648.61</v>
      </c>
    </row>
    <row r="21" spans="1:9" ht="30" customHeight="1" x14ac:dyDescent="0.2">
      <c r="A21" s="235" t="s">
        <v>27</v>
      </c>
      <c r="B21" s="236"/>
      <c r="C21" s="236"/>
      <c r="D21" s="237"/>
      <c r="E21" s="272">
        <v>692034.38</v>
      </c>
      <c r="F21" s="272">
        <v>739314.89</v>
      </c>
      <c r="G21" s="272">
        <v>795480.02</v>
      </c>
      <c r="H21" s="272">
        <v>819681.71</v>
      </c>
      <c r="I21" s="272">
        <v>767357.41</v>
      </c>
    </row>
  </sheetData>
  <mergeCells count="18">
    <mergeCell ref="A16:D16"/>
    <mergeCell ref="A21:D21"/>
    <mergeCell ref="E5:I5"/>
    <mergeCell ref="A19:D19"/>
    <mergeCell ref="A20:D20"/>
    <mergeCell ref="A17:D17"/>
    <mergeCell ref="A18:D18"/>
    <mergeCell ref="A14:D14"/>
    <mergeCell ref="A10:D10"/>
    <mergeCell ref="A11:D11"/>
    <mergeCell ref="A12:D12"/>
    <mergeCell ref="A8:D8"/>
    <mergeCell ref="A9:D9"/>
    <mergeCell ref="E4:I4"/>
    <mergeCell ref="E1:H2"/>
    <mergeCell ref="A1:D2"/>
    <mergeCell ref="A13:D13"/>
    <mergeCell ref="A15:D15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21"/>
  <dimension ref="A1:J21"/>
  <sheetViews>
    <sheetView topLeftCell="A7" zoomScaleNormal="100" workbookViewId="0">
      <selection sqref="A1:D2"/>
    </sheetView>
  </sheetViews>
  <sheetFormatPr baseColWidth="10" defaultRowHeight="12.75" x14ac:dyDescent="0.2"/>
  <cols>
    <col min="1" max="1" width="16.5703125" customWidth="1"/>
    <col min="2" max="4" width="5.28515625" customWidth="1"/>
    <col min="5" max="9" width="19.28515625" customWidth="1"/>
  </cols>
  <sheetData>
    <row r="1" spans="1:10" ht="13.15" customHeight="1" x14ac:dyDescent="0.2">
      <c r="A1" s="161" t="str">
        <f>Coordonnées!A1</f>
        <v>Synthèse du Budget</v>
      </c>
      <c r="B1" s="162"/>
      <c r="C1" s="162"/>
      <c r="D1" s="162"/>
      <c r="E1" s="165" t="str">
        <f>Coordonnées!G1</f>
        <v>Administration communale d'Ac Fleurus</v>
      </c>
      <c r="F1" s="165"/>
      <c r="G1" s="165"/>
      <c r="H1" s="165"/>
      <c r="I1" s="98" t="str">
        <f>Coordonnées!$U$1</f>
        <v>Code INS</v>
      </c>
      <c r="J1" s="135">
        <f>Coordonnées!$V$1</f>
        <v>52021</v>
      </c>
    </row>
    <row r="2" spans="1:10" ht="16.149999999999999" customHeight="1" x14ac:dyDescent="0.2">
      <c r="A2" s="163"/>
      <c r="B2" s="164"/>
      <c r="C2" s="164"/>
      <c r="D2" s="164"/>
      <c r="E2" s="166"/>
      <c r="F2" s="166"/>
      <c r="G2" s="166"/>
      <c r="H2" s="166"/>
      <c r="I2" s="99" t="str">
        <f>Coordonnées!$U$2</f>
        <v>Exercice:</v>
      </c>
      <c r="J2" s="136">
        <f>Coordonnées!$V$2</f>
        <v>2026</v>
      </c>
    </row>
    <row r="3" spans="1:10" s="55" customFormat="1" ht="27" customHeight="1" x14ac:dyDescent="0.2">
      <c r="A3" s="62" t="str">
        <f>Coordonnées!A3</f>
        <v>Modèle officiel généré par l'application eComptes © SPW Intérieur et Action Sociale</v>
      </c>
      <c r="B3" s="52"/>
      <c r="C3" s="52"/>
      <c r="D3" s="52"/>
      <c r="E3" s="52"/>
      <c r="F3" s="53"/>
      <c r="G3" s="53"/>
      <c r="H3" s="54"/>
      <c r="I3" s="54" t="str">
        <f>Coordonnées!$U$3</f>
        <v>Version:</v>
      </c>
      <c r="J3" s="56">
        <f>Coordonnées!$V$3</f>
        <v>2</v>
      </c>
    </row>
    <row r="4" spans="1:10" ht="16.149999999999999" customHeight="1" x14ac:dyDescent="0.2">
      <c r="A4" s="16"/>
      <c r="B4" s="15"/>
      <c r="C4" s="15"/>
      <c r="D4" s="15"/>
      <c r="E4" s="227" t="s">
        <v>45</v>
      </c>
      <c r="F4" s="228"/>
      <c r="G4" s="228"/>
      <c r="H4" s="228"/>
      <c r="I4" s="228"/>
    </row>
    <row r="5" spans="1:10" ht="17.649999999999999" customHeight="1" x14ac:dyDescent="0.2">
      <c r="A5" s="14"/>
      <c r="E5" s="243" t="s">
        <v>70</v>
      </c>
      <c r="F5" s="244"/>
      <c r="G5" s="244"/>
      <c r="H5" s="244"/>
      <c r="I5" s="244"/>
    </row>
    <row r="6" spans="1:10" ht="17.649999999999999" customHeight="1" x14ac:dyDescent="0.2">
      <c r="A6" s="14"/>
      <c r="E6" s="51" t="str">
        <f>Coordonnées!$J$27</f>
        <v>Budget</v>
      </c>
      <c r="F6" s="51" t="str">
        <f>Coordonnées!$J$27</f>
        <v>Budget</v>
      </c>
      <c r="G6" s="51" t="str">
        <f>Coordonnées!$J$27</f>
        <v>Budget</v>
      </c>
      <c r="H6" s="51" t="str">
        <f>Coordonnées!$J$27</f>
        <v>Budget</v>
      </c>
      <c r="I6" s="51" t="str">
        <f>Coordonnées!$J$27</f>
        <v>Budget</v>
      </c>
    </row>
    <row r="7" spans="1:10" ht="17.649999999999999" customHeight="1" x14ac:dyDescent="0.2">
      <c r="A7" s="14"/>
      <c r="E7" s="47">
        <f>F7-1</f>
        <v>2022</v>
      </c>
      <c r="F7" s="47">
        <f>G7-1</f>
        <v>2023</v>
      </c>
      <c r="G7" s="47">
        <f>H7-1</f>
        <v>2024</v>
      </c>
      <c r="H7" s="47">
        <f>I7-1</f>
        <v>2025</v>
      </c>
      <c r="I7" s="47">
        <f>J2</f>
        <v>2026</v>
      </c>
    </row>
    <row r="8" spans="1:10" ht="30" customHeight="1" x14ac:dyDescent="0.2">
      <c r="A8" s="240" t="s">
        <v>35</v>
      </c>
      <c r="B8" s="241"/>
      <c r="C8" s="241"/>
      <c r="D8" s="242"/>
      <c r="E8" s="272">
        <v>27367000.440000001</v>
      </c>
      <c r="F8" s="272">
        <v>31020380.879999999</v>
      </c>
      <c r="G8" s="272">
        <v>31551399.879999999</v>
      </c>
      <c r="H8" s="272">
        <v>31643082.16</v>
      </c>
      <c r="I8" s="272">
        <v>33255227.870000001</v>
      </c>
    </row>
    <row r="9" spans="1:10" ht="30" customHeight="1" x14ac:dyDescent="0.2">
      <c r="A9" s="229" t="s">
        <v>18</v>
      </c>
      <c r="B9" s="230"/>
      <c r="C9" s="230"/>
      <c r="D9" s="231"/>
      <c r="E9" s="272">
        <v>1168910</v>
      </c>
      <c r="F9" s="272">
        <v>1802593.9</v>
      </c>
      <c r="G9" s="272">
        <v>2023100</v>
      </c>
      <c r="H9" s="272">
        <v>1974487</v>
      </c>
      <c r="I9" s="272">
        <v>1717040</v>
      </c>
    </row>
    <row r="10" spans="1:10" ht="30" customHeight="1" x14ac:dyDescent="0.2">
      <c r="A10" s="229" t="s">
        <v>19</v>
      </c>
      <c r="B10" s="230"/>
      <c r="C10" s="230"/>
      <c r="D10" s="231"/>
      <c r="E10" s="272">
        <v>1500</v>
      </c>
      <c r="F10" s="272">
        <v>1500</v>
      </c>
      <c r="G10" s="272">
        <v>52500</v>
      </c>
      <c r="H10" s="272">
        <v>102500</v>
      </c>
      <c r="I10" s="272">
        <v>3000</v>
      </c>
    </row>
    <row r="11" spans="1:10" ht="30" customHeight="1" x14ac:dyDescent="0.2">
      <c r="A11" s="229" t="s">
        <v>20</v>
      </c>
      <c r="B11" s="230"/>
      <c r="C11" s="230"/>
      <c r="D11" s="231"/>
      <c r="E11" s="272">
        <v>22800</v>
      </c>
      <c r="F11" s="272">
        <v>25400</v>
      </c>
      <c r="G11" s="272">
        <v>61600</v>
      </c>
      <c r="H11" s="272">
        <v>74100</v>
      </c>
      <c r="I11" s="272">
        <v>129100</v>
      </c>
    </row>
    <row r="12" spans="1:10" ht="30" customHeight="1" x14ac:dyDescent="0.2">
      <c r="A12" s="229" t="s">
        <v>28</v>
      </c>
      <c r="B12" s="230"/>
      <c r="C12" s="230"/>
      <c r="D12" s="231"/>
      <c r="E12" s="272">
        <v>791750</v>
      </c>
      <c r="F12" s="272">
        <v>808883.57</v>
      </c>
      <c r="G12" s="272">
        <v>943545.38</v>
      </c>
      <c r="H12" s="272">
        <v>788172.17</v>
      </c>
      <c r="I12" s="272">
        <v>801182.62</v>
      </c>
    </row>
    <row r="13" spans="1:10" ht="30" customHeight="1" x14ac:dyDescent="0.2">
      <c r="A13" s="229" t="s">
        <v>21</v>
      </c>
      <c r="B13" s="230"/>
      <c r="C13" s="230"/>
      <c r="D13" s="231"/>
      <c r="E13" s="272">
        <v>1300</v>
      </c>
      <c r="F13" s="272">
        <v>1300</v>
      </c>
      <c r="G13" s="272">
        <v>1300</v>
      </c>
      <c r="H13" s="272">
        <v>1300</v>
      </c>
      <c r="I13" s="272">
        <v>2800</v>
      </c>
    </row>
    <row r="14" spans="1:10" ht="30" customHeight="1" x14ac:dyDescent="0.2">
      <c r="A14" s="229" t="s">
        <v>22</v>
      </c>
      <c r="B14" s="230"/>
      <c r="C14" s="230"/>
      <c r="D14" s="231"/>
      <c r="E14" s="272">
        <v>767928.57</v>
      </c>
      <c r="F14" s="272">
        <v>772450.17</v>
      </c>
      <c r="G14" s="272">
        <v>880738.41</v>
      </c>
      <c r="H14" s="272">
        <v>896862.41</v>
      </c>
      <c r="I14" s="272">
        <v>866952.41</v>
      </c>
    </row>
    <row r="15" spans="1:10" ht="30" customHeight="1" x14ac:dyDescent="0.2">
      <c r="A15" s="229" t="s">
        <v>23</v>
      </c>
      <c r="B15" s="230"/>
      <c r="C15" s="230"/>
      <c r="D15" s="231"/>
      <c r="E15" s="272">
        <v>109140</v>
      </c>
      <c r="F15" s="272">
        <v>90120</v>
      </c>
      <c r="G15" s="272">
        <v>114020</v>
      </c>
      <c r="H15" s="272">
        <v>99020</v>
      </c>
      <c r="I15" s="272">
        <v>158004</v>
      </c>
    </row>
    <row r="16" spans="1:10" ht="30" customHeight="1" x14ac:dyDescent="0.2">
      <c r="A16" s="232" t="s">
        <v>32</v>
      </c>
      <c r="B16" s="233"/>
      <c r="C16" s="233"/>
      <c r="D16" s="234"/>
      <c r="E16" s="272">
        <v>0</v>
      </c>
      <c r="F16" s="272">
        <v>0</v>
      </c>
      <c r="G16" s="272">
        <v>0</v>
      </c>
      <c r="H16" s="272">
        <v>0</v>
      </c>
      <c r="I16" s="272">
        <v>0</v>
      </c>
    </row>
    <row r="17" spans="1:9" ht="30" customHeight="1" x14ac:dyDescent="0.2">
      <c r="A17" s="229" t="s">
        <v>31</v>
      </c>
      <c r="B17" s="230"/>
      <c r="C17" s="230"/>
      <c r="D17" s="231"/>
      <c r="E17" s="272">
        <v>0</v>
      </c>
      <c r="F17" s="272">
        <v>0</v>
      </c>
      <c r="G17" s="272">
        <v>0</v>
      </c>
      <c r="H17" s="272">
        <v>0</v>
      </c>
      <c r="I17" s="272">
        <v>0</v>
      </c>
    </row>
    <row r="18" spans="1:9" ht="30" customHeight="1" x14ac:dyDescent="0.2">
      <c r="A18" s="229" t="s">
        <v>24</v>
      </c>
      <c r="B18" s="230"/>
      <c r="C18" s="230"/>
      <c r="D18" s="231"/>
      <c r="E18" s="272">
        <v>1078389.27</v>
      </c>
      <c r="F18" s="272">
        <v>1225129.23</v>
      </c>
      <c r="G18" s="272">
        <v>1386129.23</v>
      </c>
      <c r="H18" s="272">
        <v>1506129.23</v>
      </c>
      <c r="I18" s="272">
        <v>2072829.23</v>
      </c>
    </row>
    <row r="19" spans="1:9" ht="30" customHeight="1" x14ac:dyDescent="0.2">
      <c r="A19" s="232" t="s">
        <v>25</v>
      </c>
      <c r="B19" s="233"/>
      <c r="C19" s="233"/>
      <c r="D19" s="234"/>
      <c r="E19" s="272">
        <v>49151.8</v>
      </c>
      <c r="F19" s="272">
        <v>76244.7</v>
      </c>
      <c r="G19" s="272">
        <v>55923.35</v>
      </c>
      <c r="H19" s="272">
        <v>41731.199999999997</v>
      </c>
      <c r="I19" s="272">
        <v>20174.87</v>
      </c>
    </row>
    <row r="20" spans="1:9" ht="30" customHeight="1" x14ac:dyDescent="0.2">
      <c r="A20" s="229" t="s">
        <v>26</v>
      </c>
      <c r="B20" s="230"/>
      <c r="C20" s="230"/>
      <c r="D20" s="231"/>
      <c r="E20" s="272">
        <v>63880</v>
      </c>
      <c r="F20" s="272">
        <v>62630</v>
      </c>
      <c r="G20" s="272">
        <v>63255</v>
      </c>
      <c r="H20" s="272">
        <v>63880</v>
      </c>
      <c r="I20" s="272">
        <v>3880</v>
      </c>
    </row>
    <row r="21" spans="1:9" ht="30" customHeight="1" x14ac:dyDescent="0.2">
      <c r="A21" s="235" t="s">
        <v>27</v>
      </c>
      <c r="B21" s="236"/>
      <c r="C21" s="236"/>
      <c r="D21" s="237"/>
      <c r="E21" s="272">
        <v>37580</v>
      </c>
      <c r="F21" s="272">
        <v>37580</v>
      </c>
      <c r="G21" s="272">
        <v>33600</v>
      </c>
      <c r="H21" s="272">
        <v>36000</v>
      </c>
      <c r="I21" s="272">
        <v>38000</v>
      </c>
    </row>
  </sheetData>
  <mergeCells count="18">
    <mergeCell ref="E1:H2"/>
    <mergeCell ref="A1:D2"/>
    <mergeCell ref="A16:D16"/>
    <mergeCell ref="E4:I4"/>
    <mergeCell ref="E5:I5"/>
    <mergeCell ref="A8:D8"/>
    <mergeCell ref="A9:D9"/>
    <mergeCell ref="A10:D10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22"/>
  <dimension ref="A1:J21"/>
  <sheetViews>
    <sheetView topLeftCell="A7" zoomScaleNormal="100" workbookViewId="0">
      <selection sqref="A1:D2"/>
    </sheetView>
  </sheetViews>
  <sheetFormatPr baseColWidth="10" defaultRowHeight="12.75" x14ac:dyDescent="0.2"/>
  <cols>
    <col min="1" max="1" width="16.5703125" customWidth="1"/>
    <col min="2" max="4" width="5.28515625" customWidth="1"/>
    <col min="5" max="9" width="19.28515625" customWidth="1"/>
  </cols>
  <sheetData>
    <row r="1" spans="1:10" ht="13.15" customHeight="1" x14ac:dyDescent="0.2">
      <c r="A1" s="161" t="str">
        <f>Coordonnées!A1</f>
        <v>Synthèse du Budget</v>
      </c>
      <c r="B1" s="162"/>
      <c r="C1" s="162"/>
      <c r="D1" s="162"/>
      <c r="E1" s="165" t="str">
        <f>Coordonnées!G1</f>
        <v>Administration communale d'Ac Fleurus</v>
      </c>
      <c r="F1" s="165"/>
      <c r="G1" s="165"/>
      <c r="H1" s="165"/>
      <c r="I1" s="98" t="str">
        <f>Coordonnées!$U$1</f>
        <v>Code INS</v>
      </c>
      <c r="J1" s="135">
        <f>Coordonnées!$V$1</f>
        <v>52021</v>
      </c>
    </row>
    <row r="2" spans="1:10" ht="16.149999999999999" customHeight="1" x14ac:dyDescent="0.2">
      <c r="A2" s="163"/>
      <c r="B2" s="164"/>
      <c r="C2" s="164"/>
      <c r="D2" s="164"/>
      <c r="E2" s="166"/>
      <c r="F2" s="166"/>
      <c r="G2" s="166"/>
      <c r="H2" s="166"/>
      <c r="I2" s="99" t="str">
        <f>Coordonnées!$U$2</f>
        <v>Exercice:</v>
      </c>
      <c r="J2" s="136">
        <f>Coordonnées!$V$2</f>
        <v>2026</v>
      </c>
    </row>
    <row r="3" spans="1:10" s="55" customFormat="1" ht="27" customHeight="1" x14ac:dyDescent="0.2">
      <c r="A3" s="62" t="str">
        <f>Coordonnées!A3</f>
        <v>Modèle officiel généré par l'application eComptes © SPW Intérieur et Action Sociale</v>
      </c>
      <c r="B3" s="52"/>
      <c r="C3" s="52"/>
      <c r="D3" s="52"/>
      <c r="E3" s="52"/>
      <c r="F3" s="53"/>
      <c r="G3" s="53"/>
      <c r="I3" s="54" t="str">
        <f>Coordonnées!$U$3</f>
        <v>Version:</v>
      </c>
      <c r="J3" s="56">
        <f>Coordonnées!$V$3</f>
        <v>2</v>
      </c>
    </row>
    <row r="4" spans="1:10" ht="16.149999999999999" customHeight="1" x14ac:dyDescent="0.2">
      <c r="A4" s="16"/>
      <c r="B4" s="15"/>
      <c r="C4" s="15"/>
      <c r="D4" s="15"/>
      <c r="E4" s="227" t="s">
        <v>45</v>
      </c>
      <c r="F4" s="228"/>
      <c r="G4" s="228"/>
      <c r="H4" s="228"/>
      <c r="I4" s="228"/>
    </row>
    <row r="5" spans="1:10" ht="17.649999999999999" customHeight="1" x14ac:dyDescent="0.2">
      <c r="A5" s="14"/>
      <c r="E5" s="245" t="s">
        <v>71</v>
      </c>
      <c r="F5" s="246"/>
      <c r="G5" s="246"/>
      <c r="H5" s="246"/>
      <c r="I5" s="246"/>
    </row>
    <row r="6" spans="1:10" ht="17.649999999999999" customHeight="1" x14ac:dyDescent="0.2">
      <c r="A6" s="14"/>
      <c r="E6" s="51" t="str">
        <f>Coordonnées!$J$27</f>
        <v>Budget</v>
      </c>
      <c r="F6" s="51" t="str">
        <f>Coordonnées!$J$27</f>
        <v>Budget</v>
      </c>
      <c r="G6" s="51" t="str">
        <f>Coordonnées!$J$27</f>
        <v>Budget</v>
      </c>
      <c r="H6" s="51" t="str">
        <f>Coordonnées!$J$27</f>
        <v>Budget</v>
      </c>
      <c r="I6" s="51" t="str">
        <f>Coordonnées!$J$27</f>
        <v>Budget</v>
      </c>
    </row>
    <row r="7" spans="1:10" ht="17.649999999999999" customHeight="1" x14ac:dyDescent="0.2">
      <c r="A7" s="14"/>
      <c r="E7" s="47">
        <f>F7-1</f>
        <v>2022</v>
      </c>
      <c r="F7" s="47">
        <f>G7-1</f>
        <v>2023</v>
      </c>
      <c r="G7" s="47">
        <f>H7-1</f>
        <v>2024</v>
      </c>
      <c r="H7" s="47">
        <f>I7-1</f>
        <v>2025</v>
      </c>
      <c r="I7" s="47">
        <f>J2</f>
        <v>2026</v>
      </c>
    </row>
    <row r="8" spans="1:10" ht="30" customHeight="1" x14ac:dyDescent="0.2">
      <c r="A8" s="240" t="s">
        <v>35</v>
      </c>
      <c r="B8" s="241"/>
      <c r="C8" s="241"/>
      <c r="D8" s="242"/>
      <c r="E8" s="272">
        <v>1574319.8</v>
      </c>
      <c r="F8" s="272">
        <v>7954319.7999999998</v>
      </c>
      <c r="G8" s="272">
        <v>1632477.8</v>
      </c>
      <c r="H8" s="272">
        <v>1630477.8</v>
      </c>
      <c r="I8" s="272">
        <v>1893117.8</v>
      </c>
    </row>
    <row r="9" spans="1:10" ht="30" customHeight="1" x14ac:dyDescent="0.2">
      <c r="A9" s="229" t="s">
        <v>18</v>
      </c>
      <c r="B9" s="230"/>
      <c r="C9" s="230"/>
      <c r="D9" s="231"/>
      <c r="E9" s="272">
        <v>2110000</v>
      </c>
      <c r="F9" s="272">
        <v>2130000</v>
      </c>
      <c r="G9" s="272">
        <v>5122500</v>
      </c>
      <c r="H9" s="272">
        <v>4347500</v>
      </c>
      <c r="I9" s="272">
        <v>602500</v>
      </c>
    </row>
    <row r="10" spans="1:10" ht="30" customHeight="1" x14ac:dyDescent="0.2">
      <c r="A10" s="229" t="s">
        <v>19</v>
      </c>
      <c r="B10" s="230"/>
      <c r="C10" s="230"/>
      <c r="D10" s="231"/>
      <c r="E10" s="272">
        <v>0</v>
      </c>
      <c r="F10" s="272">
        <v>0</v>
      </c>
      <c r="G10" s="272">
        <v>90000</v>
      </c>
      <c r="H10" s="272">
        <v>0</v>
      </c>
      <c r="I10" s="272">
        <v>0</v>
      </c>
    </row>
    <row r="11" spans="1:10" ht="30" customHeight="1" x14ac:dyDescent="0.2">
      <c r="A11" s="229" t="s">
        <v>20</v>
      </c>
      <c r="B11" s="230"/>
      <c r="C11" s="230"/>
      <c r="D11" s="231"/>
      <c r="E11" s="272">
        <v>11983000</v>
      </c>
      <c r="F11" s="272">
        <v>12023171.25</v>
      </c>
      <c r="G11" s="272">
        <v>9974171.25</v>
      </c>
      <c r="H11" s="272">
        <v>4329536.7699999996</v>
      </c>
      <c r="I11" s="272">
        <v>9000722.7300000004</v>
      </c>
    </row>
    <row r="12" spans="1:10" ht="30" customHeight="1" x14ac:dyDescent="0.2">
      <c r="A12" s="229" t="s">
        <v>28</v>
      </c>
      <c r="B12" s="230"/>
      <c r="C12" s="230"/>
      <c r="D12" s="231"/>
      <c r="E12" s="272">
        <v>143000</v>
      </c>
      <c r="F12" s="272">
        <v>2040000</v>
      </c>
      <c r="G12" s="272">
        <v>2090000</v>
      </c>
      <c r="H12" s="272">
        <v>230000</v>
      </c>
      <c r="I12" s="272">
        <v>1645000</v>
      </c>
    </row>
    <row r="13" spans="1:10" ht="30" customHeight="1" x14ac:dyDescent="0.2">
      <c r="A13" s="229" t="s">
        <v>21</v>
      </c>
      <c r="B13" s="230"/>
      <c r="C13" s="230"/>
      <c r="D13" s="231"/>
      <c r="E13" s="272">
        <v>0</v>
      </c>
      <c r="F13" s="272">
        <v>0</v>
      </c>
      <c r="G13" s="272">
        <v>0</v>
      </c>
      <c r="H13" s="272">
        <v>0</v>
      </c>
      <c r="I13" s="272">
        <v>0</v>
      </c>
    </row>
    <row r="14" spans="1:10" ht="30" customHeight="1" x14ac:dyDescent="0.2">
      <c r="A14" s="229" t="s">
        <v>22</v>
      </c>
      <c r="B14" s="230"/>
      <c r="C14" s="230"/>
      <c r="D14" s="231"/>
      <c r="E14" s="272">
        <v>1808000</v>
      </c>
      <c r="F14" s="272">
        <v>5750300</v>
      </c>
      <c r="G14" s="272">
        <v>6593500</v>
      </c>
      <c r="H14" s="272">
        <v>7105000</v>
      </c>
      <c r="I14" s="272">
        <v>179000</v>
      </c>
    </row>
    <row r="15" spans="1:10" ht="30" customHeight="1" x14ac:dyDescent="0.2">
      <c r="A15" s="229" t="s">
        <v>23</v>
      </c>
      <c r="B15" s="230"/>
      <c r="C15" s="230"/>
      <c r="D15" s="231"/>
      <c r="E15" s="272">
        <v>412000</v>
      </c>
      <c r="F15" s="272">
        <v>652000</v>
      </c>
      <c r="G15" s="272">
        <v>3646500</v>
      </c>
      <c r="H15" s="272">
        <v>4861500</v>
      </c>
      <c r="I15" s="272">
        <v>28500</v>
      </c>
    </row>
    <row r="16" spans="1:10" ht="30" customHeight="1" x14ac:dyDescent="0.2">
      <c r="A16" s="232" t="s">
        <v>32</v>
      </c>
      <c r="B16" s="233"/>
      <c r="C16" s="233"/>
      <c r="D16" s="234"/>
      <c r="E16" s="272">
        <v>0</v>
      </c>
      <c r="F16" s="272">
        <v>0</v>
      </c>
      <c r="G16" s="272">
        <v>0</v>
      </c>
      <c r="H16" s="272">
        <v>0</v>
      </c>
      <c r="I16" s="272">
        <v>0</v>
      </c>
    </row>
    <row r="17" spans="1:9" ht="30" customHeight="1" x14ac:dyDescent="0.2">
      <c r="A17" s="229" t="s">
        <v>31</v>
      </c>
      <c r="B17" s="230"/>
      <c r="C17" s="230"/>
      <c r="D17" s="231"/>
      <c r="E17" s="272">
        <v>1030000</v>
      </c>
      <c r="F17" s="272">
        <v>27000</v>
      </c>
      <c r="G17" s="272">
        <v>13800</v>
      </c>
      <c r="H17" s="272">
        <v>50000</v>
      </c>
      <c r="I17" s="272">
        <v>0</v>
      </c>
    </row>
    <row r="18" spans="1:9" ht="30" customHeight="1" x14ac:dyDescent="0.2">
      <c r="A18" s="229" t="s">
        <v>24</v>
      </c>
      <c r="B18" s="230"/>
      <c r="C18" s="230"/>
      <c r="D18" s="231"/>
      <c r="E18" s="272">
        <v>519500</v>
      </c>
      <c r="F18" s="272">
        <v>969500</v>
      </c>
      <c r="G18" s="272">
        <v>4465000</v>
      </c>
      <c r="H18" s="272">
        <v>6415000</v>
      </c>
      <c r="I18" s="272">
        <v>467500</v>
      </c>
    </row>
    <row r="19" spans="1:9" ht="30" customHeight="1" x14ac:dyDescent="0.2">
      <c r="A19" s="232" t="s">
        <v>25</v>
      </c>
      <c r="B19" s="233"/>
      <c r="C19" s="233"/>
      <c r="D19" s="234"/>
      <c r="E19" s="272">
        <v>260000</v>
      </c>
      <c r="F19" s="272">
        <v>815000</v>
      </c>
      <c r="G19" s="272">
        <v>257500</v>
      </c>
      <c r="H19" s="272">
        <v>307500</v>
      </c>
      <c r="I19" s="272">
        <v>178036.77</v>
      </c>
    </row>
    <row r="20" spans="1:9" ht="30" customHeight="1" x14ac:dyDescent="0.2">
      <c r="A20" s="229" t="s">
        <v>26</v>
      </c>
      <c r="B20" s="230"/>
      <c r="C20" s="230"/>
      <c r="D20" s="231"/>
      <c r="E20" s="272">
        <v>0</v>
      </c>
      <c r="F20" s="272">
        <v>0</v>
      </c>
      <c r="G20" s="272">
        <v>0</v>
      </c>
      <c r="H20" s="272">
        <v>0</v>
      </c>
      <c r="I20" s="272">
        <v>0</v>
      </c>
    </row>
    <row r="21" spans="1:9" ht="30" customHeight="1" x14ac:dyDescent="0.2">
      <c r="A21" s="235" t="s">
        <v>27</v>
      </c>
      <c r="B21" s="236"/>
      <c r="C21" s="236"/>
      <c r="D21" s="237"/>
      <c r="E21" s="272">
        <v>45000</v>
      </c>
      <c r="F21" s="272">
        <v>155000</v>
      </c>
      <c r="G21" s="272">
        <v>60000</v>
      </c>
      <c r="H21" s="272">
        <v>205229.71</v>
      </c>
      <c r="I21" s="272">
        <v>168075</v>
      </c>
    </row>
  </sheetData>
  <mergeCells count="18">
    <mergeCell ref="E1:H2"/>
    <mergeCell ref="A1:D2"/>
    <mergeCell ref="A16:D16"/>
    <mergeCell ref="E4:I4"/>
    <mergeCell ref="E5:I5"/>
    <mergeCell ref="A8:D8"/>
    <mergeCell ref="A9:D9"/>
    <mergeCell ref="A10:D10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23"/>
  <dimension ref="A1:J64"/>
  <sheetViews>
    <sheetView topLeftCell="A9" zoomScaleNormal="100" workbookViewId="0">
      <selection sqref="A1:D2"/>
    </sheetView>
  </sheetViews>
  <sheetFormatPr baseColWidth="10" defaultRowHeight="12.75" x14ac:dyDescent="0.2"/>
  <cols>
    <col min="1" max="1" width="16.5703125" customWidth="1"/>
    <col min="2" max="4" width="5.28515625" customWidth="1"/>
    <col min="5" max="9" width="19.28515625" customWidth="1"/>
  </cols>
  <sheetData>
    <row r="1" spans="1:10" ht="13.15" customHeight="1" x14ac:dyDescent="0.2">
      <c r="A1" s="161" t="str">
        <f>Coordonnées!A1</f>
        <v>Synthèse du Budget</v>
      </c>
      <c r="B1" s="162"/>
      <c r="C1" s="162"/>
      <c r="D1" s="162"/>
      <c r="E1" s="165" t="str">
        <f>Coordonnées!G1</f>
        <v>Administration communale d'Ac Fleurus</v>
      </c>
      <c r="F1" s="165"/>
      <c r="G1" s="165"/>
      <c r="H1" s="165"/>
      <c r="I1" s="98" t="str">
        <f>Coordonnées!$U$1</f>
        <v>Code INS</v>
      </c>
      <c r="J1" s="135">
        <f>Coordonnées!$V$1</f>
        <v>52021</v>
      </c>
    </row>
    <row r="2" spans="1:10" ht="16.149999999999999" customHeight="1" x14ac:dyDescent="0.2">
      <c r="A2" s="163"/>
      <c r="B2" s="164"/>
      <c r="C2" s="164"/>
      <c r="D2" s="164"/>
      <c r="E2" s="166"/>
      <c r="F2" s="166"/>
      <c r="G2" s="166"/>
      <c r="H2" s="166"/>
      <c r="I2" s="99" t="str">
        <f>Coordonnées!$U$2</f>
        <v>Exercice:</v>
      </c>
      <c r="J2" s="136">
        <f>Coordonnées!$V$2</f>
        <v>2026</v>
      </c>
    </row>
    <row r="3" spans="1:10" s="55" customFormat="1" ht="27" customHeight="1" x14ac:dyDescent="0.2">
      <c r="A3" s="62" t="str">
        <f>Coordonnées!A3</f>
        <v>Modèle officiel généré par l'application eComptes © SPW Intérieur et Action Sociale</v>
      </c>
      <c r="B3" s="52"/>
      <c r="C3" s="52"/>
      <c r="D3" s="52"/>
      <c r="E3" s="52"/>
      <c r="F3" s="53"/>
      <c r="G3" s="53"/>
      <c r="H3" s="54"/>
      <c r="I3" s="54" t="str">
        <f>Coordonnées!$U$3</f>
        <v>Version:</v>
      </c>
      <c r="J3" s="56">
        <f>Coordonnées!$V$3</f>
        <v>2</v>
      </c>
    </row>
    <row r="4" spans="1:10" ht="16.149999999999999" customHeight="1" x14ac:dyDescent="0.2">
      <c r="A4" s="16"/>
      <c r="B4" s="15"/>
      <c r="C4" s="15"/>
      <c r="D4" s="15"/>
      <c r="E4" s="227" t="s">
        <v>45</v>
      </c>
      <c r="F4" s="228"/>
      <c r="G4" s="228"/>
      <c r="H4" s="228"/>
      <c r="I4" s="228"/>
    </row>
    <row r="5" spans="1:10" ht="17.649999999999999" customHeight="1" x14ac:dyDescent="0.2">
      <c r="A5" s="14"/>
      <c r="E5" s="247" t="s">
        <v>72</v>
      </c>
      <c r="F5" s="248"/>
      <c r="G5" s="248"/>
      <c r="H5" s="248"/>
      <c r="I5" s="248"/>
    </row>
    <row r="6" spans="1:10" ht="17.649999999999999" customHeight="1" x14ac:dyDescent="0.2">
      <c r="A6" s="14"/>
      <c r="E6" s="51" t="str">
        <f>Coordonnées!$J$27</f>
        <v>Budget</v>
      </c>
      <c r="F6" s="51" t="str">
        <f>Coordonnées!$J$27</f>
        <v>Budget</v>
      </c>
      <c r="G6" s="51" t="str">
        <f>Coordonnées!$J$27</f>
        <v>Budget</v>
      </c>
      <c r="H6" s="51" t="str">
        <f>Coordonnées!$J$27</f>
        <v>Budget</v>
      </c>
      <c r="I6" s="51" t="str">
        <f>Coordonnées!$J$27</f>
        <v>Budget</v>
      </c>
    </row>
    <row r="7" spans="1:10" ht="17.649999999999999" customHeight="1" x14ac:dyDescent="0.2">
      <c r="A7" s="14"/>
      <c r="E7" s="47">
        <f>F7-1</f>
        <v>2022</v>
      </c>
      <c r="F7" s="47">
        <f>G7-1</f>
        <v>2023</v>
      </c>
      <c r="G7" s="47">
        <f>H7-1</f>
        <v>2024</v>
      </c>
      <c r="H7" s="47">
        <f>I7-1</f>
        <v>2025</v>
      </c>
      <c r="I7" s="47">
        <f>J2</f>
        <v>2026</v>
      </c>
    </row>
    <row r="8" spans="1:10" ht="30" customHeight="1" x14ac:dyDescent="0.2">
      <c r="A8" s="240" t="s">
        <v>35</v>
      </c>
      <c r="B8" s="241"/>
      <c r="C8" s="241"/>
      <c r="D8" s="242"/>
      <c r="E8" s="272">
        <v>7530231.5300000003</v>
      </c>
      <c r="F8" s="272">
        <v>9045599.8599999994</v>
      </c>
      <c r="G8" s="272">
        <v>7386909</v>
      </c>
      <c r="H8" s="272">
        <v>7288463.8700000001</v>
      </c>
      <c r="I8" s="272">
        <v>9256938.9700000007</v>
      </c>
    </row>
    <row r="9" spans="1:10" ht="30" customHeight="1" x14ac:dyDescent="0.2">
      <c r="A9" s="229" t="s">
        <v>18</v>
      </c>
      <c r="B9" s="230"/>
      <c r="C9" s="230"/>
      <c r="D9" s="231"/>
      <c r="E9" s="272">
        <v>2614319.7999999998</v>
      </c>
      <c r="F9" s="272">
        <v>8924319.8000000007</v>
      </c>
      <c r="G9" s="272">
        <v>5892477.7999999998</v>
      </c>
      <c r="H9" s="272">
        <v>5690477.7999999998</v>
      </c>
      <c r="I9" s="272">
        <v>2073117.8</v>
      </c>
    </row>
    <row r="10" spans="1:10" ht="30" customHeight="1" x14ac:dyDescent="0.2">
      <c r="A10" s="229" t="s">
        <v>19</v>
      </c>
      <c r="B10" s="230"/>
      <c r="C10" s="230"/>
      <c r="D10" s="231"/>
      <c r="E10" s="272">
        <v>0</v>
      </c>
      <c r="F10" s="272">
        <v>0</v>
      </c>
      <c r="G10" s="272">
        <v>0</v>
      </c>
      <c r="H10" s="272">
        <v>0</v>
      </c>
      <c r="I10" s="272">
        <v>0</v>
      </c>
    </row>
    <row r="11" spans="1:10" ht="30" customHeight="1" x14ac:dyDescent="0.2">
      <c r="A11" s="229" t="s">
        <v>20</v>
      </c>
      <c r="B11" s="230"/>
      <c r="C11" s="230"/>
      <c r="D11" s="231"/>
      <c r="E11" s="272">
        <v>8482630</v>
      </c>
      <c r="F11" s="272">
        <v>9494371.9199999999</v>
      </c>
      <c r="G11" s="272">
        <v>7005669.5899999999</v>
      </c>
      <c r="H11" s="272">
        <v>1760285.92</v>
      </c>
      <c r="I11" s="272">
        <v>2435320.5299999998</v>
      </c>
    </row>
    <row r="12" spans="1:10" ht="30" customHeight="1" x14ac:dyDescent="0.2">
      <c r="A12" s="229" t="s">
        <v>28</v>
      </c>
      <c r="B12" s="230"/>
      <c r="C12" s="230"/>
      <c r="D12" s="231"/>
      <c r="E12" s="272">
        <v>0</v>
      </c>
      <c r="F12" s="272">
        <v>2000000</v>
      </c>
      <c r="G12" s="272">
        <v>2000000</v>
      </c>
      <c r="H12" s="272">
        <v>0</v>
      </c>
      <c r="I12" s="272">
        <v>1500000</v>
      </c>
    </row>
    <row r="13" spans="1:10" ht="30" customHeight="1" x14ac:dyDescent="0.2">
      <c r="A13" s="229" t="s">
        <v>21</v>
      </c>
      <c r="B13" s="230"/>
      <c r="C13" s="230"/>
      <c r="D13" s="231"/>
      <c r="E13" s="272">
        <v>0</v>
      </c>
      <c r="F13" s="272">
        <v>0</v>
      </c>
      <c r="G13" s="272">
        <v>0</v>
      </c>
      <c r="H13" s="272">
        <v>0</v>
      </c>
      <c r="I13" s="272">
        <v>0</v>
      </c>
    </row>
    <row r="14" spans="1:10" ht="30" customHeight="1" x14ac:dyDescent="0.2">
      <c r="A14" s="229" t="s">
        <v>22</v>
      </c>
      <c r="B14" s="230"/>
      <c r="C14" s="230"/>
      <c r="D14" s="231"/>
      <c r="E14" s="272">
        <v>1500000</v>
      </c>
      <c r="F14" s="272">
        <v>5000000</v>
      </c>
      <c r="G14" s="272">
        <v>6500000</v>
      </c>
      <c r="H14" s="272">
        <v>7000000</v>
      </c>
      <c r="I14" s="272">
        <v>110000</v>
      </c>
    </row>
    <row r="15" spans="1:10" ht="30" customHeight="1" x14ac:dyDescent="0.2">
      <c r="A15" s="229" t="s">
        <v>23</v>
      </c>
      <c r="B15" s="230"/>
      <c r="C15" s="230"/>
      <c r="D15" s="231"/>
      <c r="E15" s="272">
        <v>0</v>
      </c>
      <c r="F15" s="272">
        <v>0</v>
      </c>
      <c r="G15" s="272">
        <v>3455000</v>
      </c>
      <c r="H15" s="272">
        <v>4700000</v>
      </c>
      <c r="I15" s="272">
        <v>0</v>
      </c>
    </row>
    <row r="16" spans="1:10" ht="30" customHeight="1" x14ac:dyDescent="0.2">
      <c r="A16" s="232" t="s">
        <v>32</v>
      </c>
      <c r="B16" s="233"/>
      <c r="C16" s="233"/>
      <c r="D16" s="234"/>
      <c r="E16" s="272">
        <v>0</v>
      </c>
      <c r="F16" s="272">
        <v>0</v>
      </c>
      <c r="G16" s="272">
        <v>0</v>
      </c>
      <c r="H16" s="272">
        <v>0</v>
      </c>
      <c r="I16" s="272">
        <v>0</v>
      </c>
    </row>
    <row r="17" spans="1:9" ht="30" customHeight="1" x14ac:dyDescent="0.2">
      <c r="A17" s="229" t="s">
        <v>31</v>
      </c>
      <c r="B17" s="230"/>
      <c r="C17" s="230"/>
      <c r="D17" s="231"/>
      <c r="E17" s="272">
        <v>1000000</v>
      </c>
      <c r="F17" s="272">
        <v>0</v>
      </c>
      <c r="G17" s="272">
        <v>0</v>
      </c>
      <c r="H17" s="272">
        <v>0</v>
      </c>
      <c r="I17" s="272">
        <v>0</v>
      </c>
    </row>
    <row r="18" spans="1:9" ht="30" customHeight="1" x14ac:dyDescent="0.2">
      <c r="A18" s="229" t="s">
        <v>24</v>
      </c>
      <c r="B18" s="230"/>
      <c r="C18" s="230"/>
      <c r="D18" s="231"/>
      <c r="E18" s="272">
        <v>500000</v>
      </c>
      <c r="F18" s="272">
        <v>750000</v>
      </c>
      <c r="G18" s="272">
        <v>4440000</v>
      </c>
      <c r="H18" s="272">
        <v>6400000</v>
      </c>
      <c r="I18" s="272">
        <v>460000</v>
      </c>
    </row>
    <row r="19" spans="1:9" ht="30" customHeight="1" x14ac:dyDescent="0.2">
      <c r="A19" s="232" t="s">
        <v>25</v>
      </c>
      <c r="B19" s="233"/>
      <c r="C19" s="233"/>
      <c r="D19" s="234"/>
      <c r="E19" s="272">
        <v>200000</v>
      </c>
      <c r="F19" s="272">
        <v>0</v>
      </c>
      <c r="G19" s="272">
        <v>100000</v>
      </c>
      <c r="H19" s="272">
        <v>0</v>
      </c>
      <c r="I19" s="272">
        <v>0</v>
      </c>
    </row>
    <row r="20" spans="1:9" ht="30" customHeight="1" x14ac:dyDescent="0.2">
      <c r="A20" s="229" t="s">
        <v>26</v>
      </c>
      <c r="B20" s="230"/>
      <c r="C20" s="230"/>
      <c r="D20" s="231"/>
      <c r="E20" s="272">
        <v>0</v>
      </c>
      <c r="F20" s="272">
        <v>0</v>
      </c>
      <c r="G20" s="272">
        <v>0</v>
      </c>
      <c r="H20" s="272">
        <v>0</v>
      </c>
      <c r="I20" s="272">
        <v>0</v>
      </c>
    </row>
    <row r="21" spans="1:9" ht="30" customHeight="1" x14ac:dyDescent="0.2">
      <c r="A21" s="235" t="s">
        <v>27</v>
      </c>
      <c r="B21" s="236"/>
      <c r="C21" s="236"/>
      <c r="D21" s="237"/>
      <c r="E21" s="272">
        <v>0</v>
      </c>
      <c r="F21" s="272">
        <v>0</v>
      </c>
      <c r="G21" s="272">
        <v>0</v>
      </c>
      <c r="H21" s="272">
        <v>155229.71</v>
      </c>
      <c r="I21" s="272">
        <v>268075</v>
      </c>
    </row>
    <row r="55" spans="6:6" x14ac:dyDescent="0.2">
      <c r="F55" s="273">
        <v>26579112.760000002</v>
      </c>
    </row>
    <row r="64" spans="6:6" x14ac:dyDescent="0.2">
      <c r="F64" s="273">
        <v>26579112.760000002</v>
      </c>
    </row>
  </sheetData>
  <mergeCells count="18">
    <mergeCell ref="E1:H2"/>
    <mergeCell ref="A1:D2"/>
    <mergeCell ref="A16:D16"/>
    <mergeCell ref="E4:I4"/>
    <mergeCell ref="E5:I5"/>
    <mergeCell ref="A8:D8"/>
    <mergeCell ref="A9:D9"/>
    <mergeCell ref="A10:D10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euil17"/>
  <dimension ref="A1:Y51"/>
  <sheetViews>
    <sheetView zoomScaleNormal="100" workbookViewId="0">
      <selection activeCell="Z1" sqref="Z1"/>
    </sheetView>
  </sheetViews>
  <sheetFormatPr baseColWidth="10" defaultRowHeight="12.75" x14ac:dyDescent="0.2"/>
  <cols>
    <col min="1" max="23" width="5.28515625" customWidth="1"/>
  </cols>
  <sheetData>
    <row r="1" spans="1:25" ht="13.15" customHeight="1" x14ac:dyDescent="0.2">
      <c r="A1" s="161" t="s">
        <v>39</v>
      </c>
      <c r="B1" s="162"/>
      <c r="C1" s="162"/>
      <c r="D1" s="162"/>
      <c r="E1" s="162"/>
      <c r="F1" s="162"/>
      <c r="G1" s="165" t="str">
        <f>Coordonnées!G1</f>
        <v>Administration communale d'Ac Fleurus</v>
      </c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27"/>
      <c r="W1" s="125"/>
      <c r="X1" s="98" t="str">
        <f>Coordonnées!$U$1</f>
        <v>Code INS</v>
      </c>
      <c r="Y1" s="135">
        <f>Coordonnées!$V$1</f>
        <v>52021</v>
      </c>
    </row>
    <row r="2" spans="1:25" x14ac:dyDescent="0.2">
      <c r="A2" s="163"/>
      <c r="B2" s="164"/>
      <c r="C2" s="164"/>
      <c r="D2" s="164"/>
      <c r="E2" s="164"/>
      <c r="F2" s="164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66"/>
      <c r="V2" s="128"/>
      <c r="W2" s="126"/>
      <c r="X2" s="99" t="str">
        <f>Coordonnées!$U$2</f>
        <v>Exercice:</v>
      </c>
      <c r="Y2" s="136">
        <f>Coordonnées!$V$2</f>
        <v>2026</v>
      </c>
    </row>
    <row r="3" spans="1:25" x14ac:dyDescent="0.2">
      <c r="A3" s="61" t="s">
        <v>77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X3" s="71" t="str">
        <f>Coordonnées!$U$3</f>
        <v>Version:</v>
      </c>
      <c r="Y3" s="137">
        <f>Coordonnées!$V$3</f>
        <v>2</v>
      </c>
    </row>
    <row r="4" spans="1:25" ht="13.15" customHeight="1" x14ac:dyDescent="0.2">
      <c r="A4" s="31"/>
      <c r="B4" s="31"/>
      <c r="C4" s="31"/>
      <c r="D4" s="31"/>
      <c r="E4" s="31"/>
      <c r="F4" s="31"/>
      <c r="G4" s="31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</row>
    <row r="5" spans="1:25" ht="16.149999999999999" customHeight="1" x14ac:dyDescent="0.2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17"/>
      <c r="S5" s="17"/>
      <c r="T5" s="17"/>
      <c r="U5" s="17"/>
      <c r="V5" s="17"/>
    </row>
    <row r="6" spans="1:25" ht="16.149999999999999" customHeight="1" x14ac:dyDescent="0.2">
      <c r="A6" s="13" t="s">
        <v>37</v>
      </c>
      <c r="B6" s="12"/>
      <c r="C6" s="12"/>
      <c r="D6" s="12"/>
      <c r="E6" s="12"/>
      <c r="F6" s="32"/>
      <c r="G6" s="17"/>
      <c r="H6" s="17"/>
      <c r="I6" s="17"/>
      <c r="J6" s="17"/>
      <c r="K6" s="17"/>
      <c r="L6" s="17"/>
      <c r="M6" s="32"/>
      <c r="N6" s="32"/>
      <c r="O6" s="32"/>
      <c r="P6" s="32"/>
      <c r="Q6" s="17"/>
      <c r="R6" s="17"/>
      <c r="S6" s="17"/>
      <c r="T6" s="17"/>
      <c r="U6" s="17"/>
      <c r="V6" s="17"/>
    </row>
    <row r="7" spans="1:25" ht="16.899999999999999" customHeight="1" x14ac:dyDescent="0.2">
      <c r="A7" s="36"/>
      <c r="B7" s="45"/>
      <c r="C7" s="45"/>
      <c r="D7" s="45"/>
      <c r="E7" s="45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6"/>
      <c r="S7" s="36"/>
      <c r="T7" s="36"/>
      <c r="U7" s="36"/>
      <c r="V7" s="36"/>
    </row>
    <row r="8" spans="1:25" ht="16.899999999999999" customHeight="1" x14ac:dyDescent="0.2">
      <c r="A8" s="34"/>
      <c r="B8" s="121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3"/>
    </row>
    <row r="9" spans="1:25" ht="16.899999999999999" customHeight="1" x14ac:dyDescent="0.2">
      <c r="A9" s="34"/>
      <c r="B9" s="106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8"/>
    </row>
    <row r="10" spans="1:25" ht="16.899999999999999" customHeight="1" x14ac:dyDescent="0.2">
      <c r="A10" s="34"/>
      <c r="B10" s="106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8"/>
    </row>
    <row r="11" spans="1:25" ht="16.899999999999999" customHeight="1" x14ac:dyDescent="0.2">
      <c r="A11" s="34"/>
      <c r="B11" s="106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8"/>
    </row>
    <row r="12" spans="1:25" ht="16.899999999999999" customHeight="1" x14ac:dyDescent="0.2">
      <c r="A12" s="34"/>
      <c r="B12" s="106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8"/>
    </row>
    <row r="13" spans="1:25" ht="16.899999999999999" customHeight="1" x14ac:dyDescent="0.2">
      <c r="A13" s="34"/>
      <c r="B13" s="106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8"/>
    </row>
    <row r="14" spans="1:25" ht="16.899999999999999" customHeight="1" x14ac:dyDescent="0.2">
      <c r="A14" s="34"/>
      <c r="B14" s="106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8"/>
    </row>
    <row r="15" spans="1:25" ht="16.899999999999999" customHeight="1" x14ac:dyDescent="0.2">
      <c r="A15" s="41"/>
      <c r="B15" s="115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7"/>
    </row>
    <row r="16" spans="1:25" ht="16.899999999999999" customHeight="1" x14ac:dyDescent="0.2">
      <c r="A16" s="34"/>
      <c r="B16" s="106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8"/>
    </row>
    <row r="17" spans="1:24" ht="16.899999999999999" customHeight="1" x14ac:dyDescent="0.2">
      <c r="A17" s="34"/>
      <c r="B17" s="106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8"/>
    </row>
    <row r="18" spans="1:24" ht="16.899999999999999" customHeight="1" x14ac:dyDescent="0.2">
      <c r="A18" s="34"/>
      <c r="B18" s="106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8"/>
    </row>
    <row r="19" spans="1:24" s="38" customFormat="1" ht="16.899999999999999" customHeight="1" x14ac:dyDescent="0.2">
      <c r="A19" s="41"/>
      <c r="B19" s="115"/>
      <c r="C19" s="116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7"/>
    </row>
    <row r="20" spans="1:24" s="38" customFormat="1" ht="16.899999999999999" customHeight="1" x14ac:dyDescent="0.2">
      <c r="A20" s="41"/>
      <c r="B20" s="115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7"/>
    </row>
    <row r="21" spans="1:24" ht="16.899999999999999" customHeight="1" x14ac:dyDescent="0.2">
      <c r="A21" s="34"/>
      <c r="B21" s="106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8"/>
    </row>
    <row r="22" spans="1:24" ht="16.899999999999999" customHeight="1" x14ac:dyDescent="0.2">
      <c r="A22" s="34"/>
      <c r="B22" s="106"/>
      <c r="C22" s="107"/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8"/>
    </row>
    <row r="23" spans="1:24" ht="16.899999999999999" customHeight="1" x14ac:dyDescent="0.2">
      <c r="A23" s="34"/>
      <c r="B23" s="106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8"/>
    </row>
    <row r="24" spans="1:24" ht="16.899999999999999" customHeight="1" x14ac:dyDescent="0.2">
      <c r="A24" s="34"/>
      <c r="B24" s="106"/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8"/>
    </row>
    <row r="25" spans="1:24" ht="16.899999999999999" customHeight="1" x14ac:dyDescent="0.2">
      <c r="A25" s="34"/>
      <c r="B25" s="106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8"/>
    </row>
    <row r="26" spans="1:24" ht="16.899999999999999" customHeight="1" x14ac:dyDescent="0.2">
      <c r="A26" s="34"/>
      <c r="B26" s="106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8"/>
    </row>
    <row r="27" spans="1:24" ht="16.899999999999999" customHeight="1" x14ac:dyDescent="0.2">
      <c r="A27" s="43"/>
      <c r="B27" s="109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  <c r="N27" s="110"/>
      <c r="O27" s="110"/>
      <c r="P27" s="110"/>
      <c r="Q27" s="110"/>
      <c r="R27" s="110"/>
      <c r="S27" s="110"/>
      <c r="T27" s="110"/>
      <c r="U27" s="110"/>
      <c r="V27" s="110"/>
      <c r="W27" s="110"/>
      <c r="X27" s="111"/>
    </row>
    <row r="28" spans="1:24" ht="16.899999999999999" customHeight="1" x14ac:dyDescent="0.2">
      <c r="A28" s="34"/>
      <c r="B28" s="106"/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8"/>
    </row>
    <row r="29" spans="1:24" ht="16.899999999999999" customHeight="1" x14ac:dyDescent="0.2">
      <c r="A29" s="34"/>
      <c r="B29" s="106"/>
      <c r="C29" s="107"/>
      <c r="D29" s="107"/>
      <c r="E29" s="107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8"/>
    </row>
    <row r="30" spans="1:24" s="38" customFormat="1" ht="16.899999999999999" customHeight="1" x14ac:dyDescent="0.2">
      <c r="A30" s="41"/>
      <c r="B30" s="115"/>
      <c r="C30" s="116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7"/>
    </row>
    <row r="31" spans="1:24" ht="16.899999999999999" customHeight="1" x14ac:dyDescent="0.2">
      <c r="A31" s="34"/>
      <c r="B31" s="106"/>
      <c r="C31" s="107"/>
      <c r="D31" s="107"/>
      <c r="E31" s="107"/>
      <c r="F31" s="107"/>
      <c r="G31" s="107"/>
      <c r="H31" s="107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  <c r="X31" s="108"/>
    </row>
    <row r="32" spans="1:24" ht="16.899999999999999" customHeight="1" x14ac:dyDescent="0.2">
      <c r="A32" s="43"/>
      <c r="B32" s="109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  <c r="O32" s="110"/>
      <c r="P32" s="110"/>
      <c r="Q32" s="110"/>
      <c r="R32" s="110"/>
      <c r="S32" s="110"/>
      <c r="T32" s="110"/>
      <c r="U32" s="110"/>
      <c r="V32" s="110"/>
      <c r="W32" s="110"/>
      <c r="X32" s="111"/>
    </row>
    <row r="33" spans="1:24" ht="16.899999999999999" customHeight="1" x14ac:dyDescent="0.2">
      <c r="A33" s="43"/>
      <c r="B33" s="109"/>
      <c r="C33" s="110"/>
      <c r="D33" s="110"/>
      <c r="E33" s="110"/>
      <c r="F33" s="110"/>
      <c r="G33" s="110"/>
      <c r="H33" s="110"/>
      <c r="I33" s="110"/>
      <c r="J33" s="110"/>
      <c r="K33" s="110"/>
      <c r="L33" s="110"/>
      <c r="M33" s="110"/>
      <c r="N33" s="110"/>
      <c r="O33" s="110"/>
      <c r="P33" s="110"/>
      <c r="Q33" s="110"/>
      <c r="R33" s="110"/>
      <c r="S33" s="110"/>
      <c r="T33" s="110"/>
      <c r="U33" s="110"/>
      <c r="V33" s="110"/>
      <c r="W33" s="110"/>
      <c r="X33" s="111"/>
    </row>
    <row r="34" spans="1:24" s="38" customFormat="1" ht="16.899999999999999" customHeight="1" x14ac:dyDescent="0.2">
      <c r="A34" s="41"/>
      <c r="B34" s="115"/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7"/>
    </row>
    <row r="35" spans="1:24" ht="16.899999999999999" customHeight="1" x14ac:dyDescent="0.2">
      <c r="A35" s="34"/>
      <c r="B35" s="106"/>
      <c r="C35" s="107"/>
      <c r="D35" s="107"/>
      <c r="E35" s="107"/>
      <c r="F35" s="107"/>
      <c r="G35" s="107"/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8"/>
    </row>
    <row r="36" spans="1:24" ht="16.899999999999999" customHeight="1" x14ac:dyDescent="0.2">
      <c r="A36" s="44"/>
      <c r="B36" s="118"/>
      <c r="C36" s="119"/>
      <c r="D36" s="119"/>
      <c r="E36" s="119"/>
      <c r="F36" s="119"/>
      <c r="G36" s="119"/>
      <c r="H36" s="119"/>
      <c r="I36" s="119"/>
      <c r="J36" s="119"/>
      <c r="K36" s="119"/>
      <c r="L36" s="119"/>
      <c r="M36" s="119"/>
      <c r="N36" s="119"/>
      <c r="O36" s="119"/>
      <c r="P36" s="119"/>
      <c r="Q36" s="119"/>
      <c r="R36" s="119"/>
      <c r="S36" s="119"/>
      <c r="T36" s="119"/>
      <c r="U36" s="119"/>
      <c r="V36" s="119"/>
      <c r="W36" s="119"/>
      <c r="X36" s="120"/>
    </row>
    <row r="37" spans="1:24" s="38" customFormat="1" ht="16.899999999999999" customHeight="1" x14ac:dyDescent="0.2">
      <c r="A37" s="41"/>
      <c r="B37" s="115"/>
      <c r="C37" s="116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7"/>
    </row>
    <row r="38" spans="1:24" ht="16.899999999999999" customHeight="1" x14ac:dyDescent="0.2">
      <c r="A38" s="34"/>
      <c r="B38" s="106"/>
      <c r="C38" s="107"/>
      <c r="D38" s="107"/>
      <c r="E38" s="107"/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  <c r="W38" s="107"/>
      <c r="X38" s="108"/>
    </row>
    <row r="39" spans="1:24" ht="16.899999999999999" customHeight="1" x14ac:dyDescent="0.2">
      <c r="A39" s="34"/>
      <c r="B39" s="106"/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8"/>
    </row>
    <row r="40" spans="1:24" ht="16.899999999999999" customHeight="1" x14ac:dyDescent="0.2">
      <c r="A40" s="34"/>
      <c r="B40" s="106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8"/>
    </row>
    <row r="41" spans="1:24" ht="16.899999999999999" customHeight="1" x14ac:dyDescent="0.2">
      <c r="A41" s="34"/>
      <c r="B41" s="106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107"/>
      <c r="X41" s="108"/>
    </row>
    <row r="42" spans="1:24" ht="16.899999999999999" customHeight="1" x14ac:dyDescent="0.2">
      <c r="A42" s="34"/>
      <c r="B42" s="106"/>
      <c r="C42" s="107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  <c r="W42" s="107"/>
      <c r="X42" s="108"/>
    </row>
    <row r="43" spans="1:24" ht="16.899999999999999" customHeight="1" x14ac:dyDescent="0.2">
      <c r="A43" s="34"/>
      <c r="B43" s="106"/>
      <c r="C43" s="107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8"/>
    </row>
    <row r="44" spans="1:24" ht="16.899999999999999" customHeight="1" x14ac:dyDescent="0.2">
      <c r="A44" s="43"/>
      <c r="B44" s="109"/>
      <c r="C44" s="110"/>
      <c r="D44" s="110"/>
      <c r="E44" s="110"/>
      <c r="F44" s="110"/>
      <c r="G44" s="110"/>
      <c r="H44" s="110"/>
      <c r="I44" s="110"/>
      <c r="J44" s="110"/>
      <c r="K44" s="110"/>
      <c r="L44" s="110"/>
      <c r="M44" s="110"/>
      <c r="N44" s="110"/>
      <c r="O44" s="110"/>
      <c r="P44" s="110"/>
      <c r="Q44" s="110"/>
      <c r="R44" s="110"/>
      <c r="S44" s="110"/>
      <c r="T44" s="110"/>
      <c r="U44" s="110"/>
      <c r="V44" s="110"/>
      <c r="W44" s="110"/>
      <c r="X44" s="111"/>
    </row>
    <row r="45" spans="1:24" ht="16.899999999999999" customHeight="1" x14ac:dyDescent="0.2">
      <c r="A45" s="39"/>
      <c r="B45" s="112"/>
      <c r="C45" s="113"/>
      <c r="D45" s="113"/>
      <c r="E45" s="113"/>
      <c r="F45" s="113"/>
      <c r="G45" s="113"/>
      <c r="H45" s="113"/>
      <c r="I45" s="113"/>
      <c r="J45" s="113"/>
      <c r="K45" s="113"/>
      <c r="L45" s="113"/>
      <c r="M45" s="113"/>
      <c r="N45" s="113"/>
      <c r="O45" s="113"/>
      <c r="P45" s="113"/>
      <c r="Q45" s="113"/>
      <c r="R45" s="113"/>
      <c r="S45" s="113"/>
      <c r="T45" s="113"/>
      <c r="U45" s="113"/>
      <c r="V45" s="113"/>
      <c r="W45" s="113"/>
      <c r="X45" s="114"/>
    </row>
    <row r="46" spans="1:24" ht="16.899999999999999" customHeight="1" x14ac:dyDescent="0.2">
      <c r="A46" s="34"/>
      <c r="B46" s="106"/>
      <c r="C46" s="107"/>
      <c r="D46" s="107"/>
      <c r="E46" s="107"/>
      <c r="F46" s="107"/>
      <c r="G46" s="107"/>
      <c r="H46" s="107"/>
      <c r="I46" s="107"/>
      <c r="J46" s="107"/>
      <c r="K46" s="107"/>
      <c r="L46" s="107"/>
      <c r="M46" s="107"/>
      <c r="N46" s="107"/>
      <c r="O46" s="107"/>
      <c r="P46" s="107"/>
      <c r="Q46" s="107"/>
      <c r="R46" s="107"/>
      <c r="S46" s="107"/>
      <c r="T46" s="107"/>
      <c r="U46" s="107"/>
      <c r="V46" s="107"/>
      <c r="W46" s="107"/>
      <c r="X46" s="108"/>
    </row>
    <row r="47" spans="1:24" ht="16.899999999999999" customHeight="1" x14ac:dyDescent="0.2">
      <c r="A47" s="34"/>
      <c r="B47" s="106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  <c r="Q47" s="107"/>
      <c r="R47" s="107"/>
      <c r="S47" s="107"/>
      <c r="T47" s="107"/>
      <c r="U47" s="107"/>
      <c r="V47" s="107"/>
      <c r="W47" s="107"/>
      <c r="X47" s="108"/>
    </row>
    <row r="48" spans="1:24" ht="16.899999999999999" customHeight="1" x14ac:dyDescent="0.2">
      <c r="A48" s="36"/>
      <c r="B48" s="129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  <c r="O48" s="130"/>
      <c r="P48" s="130"/>
      <c r="Q48" s="130"/>
      <c r="R48" s="130"/>
      <c r="S48" s="130"/>
      <c r="T48" s="130"/>
      <c r="U48" s="130"/>
      <c r="V48" s="130"/>
      <c r="W48" s="130"/>
      <c r="X48" s="131"/>
    </row>
    <row r="49" spans="1:24" ht="16.899999999999999" customHeight="1" x14ac:dyDescent="0.2">
      <c r="A49" s="36"/>
      <c r="B49" s="129"/>
      <c r="C49" s="130"/>
      <c r="D49" s="130"/>
      <c r="E49" s="130"/>
      <c r="F49" s="130"/>
      <c r="G49" s="130"/>
      <c r="H49" s="130"/>
      <c r="I49" s="130"/>
      <c r="J49" s="130"/>
      <c r="K49" s="130"/>
      <c r="L49" s="130"/>
      <c r="M49" s="130"/>
      <c r="N49" s="130"/>
      <c r="O49" s="130"/>
      <c r="P49" s="130"/>
      <c r="Q49" s="130"/>
      <c r="R49" s="130"/>
      <c r="S49" s="130"/>
      <c r="T49" s="130"/>
      <c r="U49" s="130"/>
      <c r="V49" s="130"/>
      <c r="W49" s="130"/>
      <c r="X49" s="131"/>
    </row>
    <row r="50" spans="1:24" ht="16.899999999999999" customHeight="1" x14ac:dyDescent="0.2">
      <c r="A50" s="36"/>
      <c r="B50" s="132"/>
      <c r="C50" s="133"/>
      <c r="D50" s="133"/>
      <c r="E50" s="133"/>
      <c r="F50" s="133"/>
      <c r="G50" s="133"/>
      <c r="H50" s="133"/>
      <c r="I50" s="133"/>
      <c r="J50" s="133"/>
      <c r="K50" s="133"/>
      <c r="L50" s="133"/>
      <c r="M50" s="133"/>
      <c r="N50" s="133"/>
      <c r="O50" s="133"/>
      <c r="P50" s="133"/>
      <c r="Q50" s="133"/>
      <c r="R50" s="133"/>
      <c r="S50" s="133"/>
      <c r="T50" s="133"/>
      <c r="U50" s="133"/>
      <c r="V50" s="133"/>
      <c r="W50" s="133"/>
      <c r="X50" s="134"/>
    </row>
    <row r="51" spans="1:24" ht="16.899999999999999" customHeight="1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</row>
  </sheetData>
  <mergeCells count="2">
    <mergeCell ref="A1:F2"/>
    <mergeCell ref="G1:U2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euil18"/>
  <dimension ref="A1:Y52"/>
  <sheetViews>
    <sheetView topLeftCell="A12" zoomScaleNormal="100" workbookViewId="0">
      <selection activeCell="Z1" sqref="Z1"/>
    </sheetView>
  </sheetViews>
  <sheetFormatPr baseColWidth="10" defaultRowHeight="12.75" x14ac:dyDescent="0.2"/>
  <cols>
    <col min="1" max="23" width="5.28515625" customWidth="1"/>
  </cols>
  <sheetData>
    <row r="1" spans="1:25" ht="13.15" customHeight="1" x14ac:dyDescent="0.2">
      <c r="A1" s="161" t="str">
        <f>Coordonnées!A1</f>
        <v>Synthèse du Budget</v>
      </c>
      <c r="B1" s="162"/>
      <c r="C1" s="162"/>
      <c r="D1" s="162"/>
      <c r="E1" s="162"/>
      <c r="F1" s="162"/>
      <c r="G1" s="165" t="str">
        <f>Coordonnées!G1</f>
        <v>Administration communale d'Ac Fleurus</v>
      </c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25"/>
      <c r="W1" s="125"/>
      <c r="X1" s="98" t="str">
        <f>Coordonnées!$U$1</f>
        <v>Code INS</v>
      </c>
      <c r="Y1" s="135">
        <f>Coordonnées!$V$1</f>
        <v>52021</v>
      </c>
    </row>
    <row r="2" spans="1:25" x14ac:dyDescent="0.2">
      <c r="A2" s="163"/>
      <c r="B2" s="164"/>
      <c r="C2" s="164"/>
      <c r="D2" s="164"/>
      <c r="E2" s="164"/>
      <c r="F2" s="164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66"/>
      <c r="V2" s="126"/>
      <c r="W2" s="126"/>
      <c r="X2" s="99" t="str">
        <f>Coordonnées!$U$2</f>
        <v>Exercice:</v>
      </c>
      <c r="Y2" s="136">
        <f>Coordonnées!$V$2</f>
        <v>2026</v>
      </c>
    </row>
    <row r="3" spans="1:25" x14ac:dyDescent="0.2">
      <c r="A3" s="61" t="str">
        <f>Coordonnées!A3</f>
        <v>Modèle officiel généré par l'application eComptes © SPW Intérieur et Action Sociale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P3" s="124"/>
      <c r="Q3" s="124"/>
      <c r="X3" s="71" t="str">
        <f>Coordonnées!$U$3</f>
        <v>Version:</v>
      </c>
      <c r="Y3" s="137">
        <f>Coordonnées!$V$3</f>
        <v>2</v>
      </c>
    </row>
    <row r="4" spans="1:25" ht="13.15" customHeight="1" x14ac:dyDescent="0.2">
      <c r="A4" s="31"/>
      <c r="B4" s="31"/>
      <c r="C4" s="31"/>
      <c r="D4" s="31"/>
      <c r="E4" s="31"/>
      <c r="F4" s="31"/>
      <c r="G4" s="31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25" ht="16.149999999999999" customHeight="1" x14ac:dyDescent="0.2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17"/>
      <c r="S5" s="17"/>
    </row>
    <row r="6" spans="1:25" ht="16.149999999999999" customHeight="1" x14ac:dyDescent="0.2">
      <c r="A6" s="13" t="s">
        <v>38</v>
      </c>
      <c r="B6" s="59"/>
      <c r="C6" s="59"/>
      <c r="D6" s="59"/>
      <c r="E6" s="59"/>
      <c r="F6" s="18"/>
      <c r="G6" s="14"/>
      <c r="H6" s="14"/>
      <c r="I6" s="2"/>
      <c r="J6" s="2"/>
      <c r="K6" s="2"/>
      <c r="L6" s="2"/>
      <c r="M6" s="57"/>
      <c r="N6" s="57"/>
      <c r="O6" s="57"/>
      <c r="P6" s="57"/>
      <c r="Q6" s="2"/>
      <c r="R6" s="2"/>
      <c r="S6" s="2"/>
    </row>
    <row r="7" spans="1:25" ht="16.899999999999999" customHeight="1" x14ac:dyDescent="0.2">
      <c r="A7" s="14"/>
      <c r="B7" s="59"/>
      <c r="C7" s="59"/>
      <c r="D7" s="59"/>
      <c r="E7" s="59"/>
      <c r="F7" s="18"/>
      <c r="G7" s="18"/>
      <c r="H7" s="18"/>
      <c r="I7" s="57"/>
      <c r="J7" s="57"/>
      <c r="K7" s="57"/>
      <c r="L7" s="57"/>
      <c r="M7" s="57"/>
      <c r="N7" s="57"/>
      <c r="O7" s="57"/>
      <c r="P7" s="57"/>
      <c r="Q7" s="57"/>
      <c r="R7" s="2"/>
      <c r="S7" s="2"/>
    </row>
    <row r="8" spans="1:25" ht="16.899999999999999" customHeight="1" x14ac:dyDescent="0.2">
      <c r="A8" s="60" t="s">
        <v>47</v>
      </c>
      <c r="B8" s="14"/>
      <c r="C8" s="18"/>
      <c r="D8" s="18"/>
      <c r="E8" s="18"/>
      <c r="F8" s="60" t="s">
        <v>48</v>
      </c>
      <c r="G8" s="18"/>
      <c r="H8" s="18"/>
      <c r="I8" s="57"/>
      <c r="J8" s="57"/>
      <c r="K8" s="57"/>
      <c r="L8" s="57"/>
      <c r="M8" s="57"/>
      <c r="N8" s="57"/>
      <c r="O8" s="57"/>
      <c r="P8" s="57"/>
      <c r="Q8" s="57"/>
      <c r="R8" s="57"/>
      <c r="S8" s="58"/>
    </row>
    <row r="9" spans="1:25" ht="49.9" customHeight="1" x14ac:dyDescent="0.2">
      <c r="A9" s="197" t="s">
        <v>49</v>
      </c>
      <c r="B9" s="197"/>
      <c r="C9" s="197"/>
      <c r="D9" s="197"/>
      <c r="E9" s="197"/>
      <c r="F9" s="250" t="s">
        <v>50</v>
      </c>
      <c r="G9" s="250"/>
      <c r="H9" s="250"/>
      <c r="I9" s="250"/>
      <c r="J9" s="250"/>
      <c r="K9" s="250"/>
      <c r="L9" s="250"/>
      <c r="M9" s="250"/>
      <c r="N9" s="250"/>
      <c r="O9" s="250"/>
      <c r="P9" s="250"/>
      <c r="Q9" s="250"/>
      <c r="R9" s="250"/>
      <c r="S9" s="250"/>
      <c r="T9" s="250"/>
      <c r="U9" s="250"/>
      <c r="V9" s="250"/>
      <c r="W9" s="250"/>
    </row>
    <row r="10" spans="1:25" ht="49.9" customHeight="1" x14ac:dyDescent="0.2">
      <c r="A10" s="197" t="s">
        <v>29</v>
      </c>
      <c r="B10" s="197"/>
      <c r="C10" s="197"/>
      <c r="D10" s="197"/>
      <c r="E10" s="197"/>
      <c r="F10" s="249" t="s">
        <v>51</v>
      </c>
      <c r="G10" s="249"/>
      <c r="H10" s="249"/>
      <c r="I10" s="249"/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</row>
    <row r="11" spans="1:25" ht="49.9" customHeight="1" x14ac:dyDescent="0.2">
      <c r="A11" s="197" t="s">
        <v>52</v>
      </c>
      <c r="B11" s="197"/>
      <c r="C11" s="197"/>
      <c r="D11" s="197"/>
      <c r="E11" s="197"/>
      <c r="F11" s="249" t="s">
        <v>53</v>
      </c>
      <c r="G11" s="249"/>
      <c r="H11" s="249"/>
      <c r="I11" s="249"/>
      <c r="J11" s="249"/>
      <c r="K11" s="249"/>
      <c r="L11" s="249"/>
      <c r="M11" s="249"/>
      <c r="N11" s="249"/>
      <c r="O11" s="249"/>
      <c r="P11" s="249"/>
      <c r="Q11" s="249"/>
      <c r="R11" s="249"/>
      <c r="S11" s="249"/>
      <c r="T11" s="249"/>
      <c r="U11" s="249"/>
      <c r="V11" s="249"/>
      <c r="W11" s="249"/>
    </row>
    <row r="12" spans="1:25" ht="49.9" customHeight="1" x14ac:dyDescent="0.2">
      <c r="A12" s="197" t="s">
        <v>54</v>
      </c>
      <c r="B12" s="197"/>
      <c r="C12" s="197"/>
      <c r="D12" s="197"/>
      <c r="E12" s="197"/>
      <c r="F12" s="249" t="s">
        <v>74</v>
      </c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</row>
    <row r="13" spans="1:25" ht="49.9" customHeight="1" x14ac:dyDescent="0.2">
      <c r="A13" s="197" t="s">
        <v>55</v>
      </c>
      <c r="B13" s="197"/>
      <c r="C13" s="197"/>
      <c r="D13" s="197"/>
      <c r="E13" s="197"/>
      <c r="F13" s="249" t="s">
        <v>56</v>
      </c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</row>
    <row r="14" spans="1:25" ht="49.9" customHeight="1" x14ac:dyDescent="0.2">
      <c r="A14" s="197" t="s">
        <v>57</v>
      </c>
      <c r="B14" s="197"/>
      <c r="C14" s="197"/>
      <c r="D14" s="197"/>
      <c r="E14" s="197"/>
      <c r="F14" s="249" t="s">
        <v>75</v>
      </c>
      <c r="G14" s="249"/>
      <c r="H14" s="249"/>
      <c r="I14" s="249"/>
      <c r="J14" s="249"/>
      <c r="K14" s="249"/>
      <c r="L14" s="249"/>
      <c r="M14" s="249"/>
      <c r="N14" s="249"/>
      <c r="O14" s="249"/>
      <c r="P14" s="249"/>
      <c r="Q14" s="249"/>
      <c r="R14" s="249"/>
      <c r="S14" s="249"/>
      <c r="T14" s="249"/>
      <c r="U14" s="249"/>
      <c r="V14" s="249"/>
      <c r="W14" s="249"/>
    </row>
    <row r="15" spans="1:25" ht="52.15" customHeight="1" x14ac:dyDescent="0.2">
      <c r="A15" s="197" t="s">
        <v>58</v>
      </c>
      <c r="B15" s="197"/>
      <c r="C15" s="197"/>
      <c r="D15" s="197"/>
      <c r="E15" s="197"/>
      <c r="F15" s="249" t="s">
        <v>59</v>
      </c>
      <c r="G15" s="249"/>
      <c r="H15" s="249"/>
      <c r="I15" s="249"/>
      <c r="J15" s="249"/>
      <c r="K15" s="249"/>
      <c r="L15" s="249"/>
      <c r="M15" s="249"/>
      <c r="N15" s="249"/>
      <c r="O15" s="249"/>
      <c r="P15" s="249"/>
      <c r="Q15" s="249"/>
      <c r="R15" s="249"/>
      <c r="S15" s="249"/>
      <c r="T15" s="249"/>
      <c r="U15" s="249"/>
      <c r="V15" s="249"/>
      <c r="W15" s="249"/>
    </row>
    <row r="16" spans="1:25" ht="49.9" customHeight="1" x14ac:dyDescent="0.2">
      <c r="A16" s="249" t="s">
        <v>60</v>
      </c>
      <c r="B16" s="249"/>
      <c r="C16" s="249"/>
      <c r="D16" s="249"/>
      <c r="E16" s="249"/>
      <c r="F16" s="249" t="s">
        <v>61</v>
      </c>
      <c r="G16" s="249"/>
      <c r="H16" s="249"/>
      <c r="I16" s="249"/>
      <c r="J16" s="249"/>
      <c r="K16" s="249"/>
      <c r="L16" s="249"/>
      <c r="M16" s="249"/>
      <c r="N16" s="249"/>
      <c r="O16" s="249"/>
      <c r="P16" s="249"/>
      <c r="Q16" s="249"/>
      <c r="R16" s="249"/>
      <c r="S16" s="249"/>
      <c r="T16" s="249"/>
      <c r="U16" s="249"/>
      <c r="V16" s="249"/>
      <c r="W16" s="249"/>
    </row>
    <row r="17" spans="1:23" ht="49.9" customHeight="1" x14ac:dyDescent="0.2">
      <c r="A17" s="197" t="s">
        <v>62</v>
      </c>
      <c r="B17" s="197"/>
      <c r="C17" s="197"/>
      <c r="D17" s="197"/>
      <c r="E17" s="197"/>
      <c r="F17" s="249" t="s">
        <v>76</v>
      </c>
      <c r="G17" s="249"/>
      <c r="H17" s="249"/>
      <c r="I17" s="249"/>
      <c r="J17" s="249"/>
      <c r="K17" s="249"/>
      <c r="L17" s="249"/>
      <c r="M17" s="249"/>
      <c r="N17" s="249"/>
      <c r="O17" s="249"/>
      <c r="P17" s="249"/>
      <c r="Q17" s="249"/>
      <c r="R17" s="249"/>
      <c r="S17" s="249"/>
      <c r="T17" s="249"/>
      <c r="U17" s="249"/>
      <c r="V17" s="249"/>
      <c r="W17" s="249"/>
    </row>
    <row r="18" spans="1:23" ht="49.9" customHeight="1" x14ac:dyDescent="0.2">
      <c r="A18" s="197" t="s">
        <v>63</v>
      </c>
      <c r="B18" s="197"/>
      <c r="C18" s="197"/>
      <c r="D18" s="197"/>
      <c r="E18" s="197"/>
      <c r="F18" s="249" t="s">
        <v>64</v>
      </c>
      <c r="G18" s="249"/>
      <c r="H18" s="249"/>
      <c r="I18" s="249"/>
      <c r="J18" s="249"/>
      <c r="K18" s="249"/>
      <c r="L18" s="249"/>
      <c r="M18" s="249"/>
      <c r="N18" s="249"/>
      <c r="O18" s="249"/>
      <c r="P18" s="249"/>
      <c r="Q18" s="249"/>
      <c r="R18" s="249"/>
      <c r="S18" s="249"/>
      <c r="T18" s="249"/>
      <c r="U18" s="249"/>
      <c r="V18" s="249"/>
      <c r="W18" s="249"/>
    </row>
    <row r="19" spans="1:23" s="38" customFormat="1" ht="16.899999999999999" customHeight="1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2"/>
    </row>
    <row r="20" spans="1:23" s="38" customFormat="1" ht="16.899999999999999" customHeight="1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2"/>
    </row>
    <row r="21" spans="1:23" ht="16.899999999999999" customHeight="1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40"/>
    </row>
    <row r="22" spans="1:23" ht="16.899999999999999" customHeight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40"/>
    </row>
    <row r="23" spans="1:23" ht="16.899999999999999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40"/>
    </row>
    <row r="24" spans="1:23" ht="16.899999999999999" customHeight="1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40"/>
    </row>
    <row r="25" spans="1:23" ht="16.899999999999999" customHeight="1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40"/>
    </row>
    <row r="26" spans="1:23" ht="16.899999999999999" customHeight="1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40"/>
    </row>
    <row r="27" spans="1:23" ht="16.899999999999999" customHeight="1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6"/>
    </row>
    <row r="28" spans="1:23" ht="16.899999999999999" customHeight="1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40"/>
    </row>
    <row r="29" spans="1:23" ht="16.899999999999999" customHeight="1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40"/>
    </row>
    <row r="30" spans="1:23" s="38" customFormat="1" ht="16.899999999999999" customHeight="1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2"/>
    </row>
    <row r="31" spans="1:23" ht="16.899999999999999" customHeight="1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40"/>
    </row>
    <row r="32" spans="1:23" ht="16.899999999999999" customHeight="1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6"/>
    </row>
    <row r="33" spans="1:19" ht="16.899999999999999" customHeight="1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6"/>
    </row>
    <row r="34" spans="1:19" s="38" customFormat="1" ht="16.899999999999999" customHeight="1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2"/>
    </row>
    <row r="35" spans="1:19" ht="16.899999999999999" customHeight="1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40"/>
    </row>
    <row r="36" spans="1:19" ht="16.899999999999999" customHeight="1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6"/>
    </row>
    <row r="37" spans="1:19" s="38" customFormat="1" ht="16.899999999999999" customHeight="1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2"/>
    </row>
    <row r="38" spans="1:19" ht="16.899999999999999" customHeight="1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40"/>
    </row>
    <row r="39" spans="1:19" ht="16.899999999999999" customHeight="1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40"/>
    </row>
    <row r="40" spans="1:19" ht="16.899999999999999" customHeight="1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40"/>
    </row>
    <row r="41" spans="1:19" ht="16.899999999999999" customHeight="1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40"/>
    </row>
    <row r="42" spans="1:19" ht="16.899999999999999" customHeight="1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40"/>
    </row>
    <row r="43" spans="1:19" ht="16.899999999999999" customHeight="1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40"/>
    </row>
    <row r="44" spans="1:19" ht="16.899999999999999" customHeight="1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6"/>
    </row>
    <row r="45" spans="1:19" ht="16.899999999999999" customHeight="1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40"/>
    </row>
    <row r="46" spans="1:19" ht="16.899999999999999" customHeight="1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40"/>
    </row>
    <row r="47" spans="1:19" ht="16.899999999999999" customHeight="1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</row>
    <row r="48" spans="1:19" ht="16.899999999999999" customHeight="1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40"/>
    </row>
    <row r="49" spans="1:19" ht="16.899999999999999" customHeight="1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ht="16.899999999999999" customHeight="1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</row>
    <row r="51" spans="1:19" ht="16.899999999999999" customHeight="1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</row>
    <row r="52" spans="1:19" ht="16.899999999999999" customHeight="1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</row>
  </sheetData>
  <mergeCells count="22">
    <mergeCell ref="G1:U2"/>
    <mergeCell ref="A1:F2"/>
    <mergeCell ref="A17:E17"/>
    <mergeCell ref="A18:E18"/>
    <mergeCell ref="A16:E16"/>
    <mergeCell ref="A9:E9"/>
    <mergeCell ref="A10:E10"/>
    <mergeCell ref="A11:E11"/>
    <mergeCell ref="A12:E12"/>
    <mergeCell ref="A13:E13"/>
    <mergeCell ref="A14:E14"/>
    <mergeCell ref="A15:E15"/>
    <mergeCell ref="F9:W9"/>
    <mergeCell ref="F10:W10"/>
    <mergeCell ref="F11:W11"/>
    <mergeCell ref="F12:W12"/>
    <mergeCell ref="F18:W18"/>
    <mergeCell ref="F13:W13"/>
    <mergeCell ref="F14:W14"/>
    <mergeCell ref="F15:W15"/>
    <mergeCell ref="F16:W16"/>
    <mergeCell ref="F17:W17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11</vt:i4>
      </vt:variant>
      <vt:variant>
        <vt:lpstr>Plages nommées</vt:lpstr>
      </vt:variant>
      <vt:variant>
        <vt:i4>1</vt:i4>
      </vt:variant>
    </vt:vector>
  </HeadingPairs>
  <TitlesOfParts>
    <vt:vector size="12" baseType="lpstr">
      <vt:lpstr>Macro-commandes</vt:lpstr>
      <vt:lpstr>Coordonnées</vt:lpstr>
      <vt:lpstr>Résultats</vt:lpstr>
      <vt:lpstr>Ordinaire GE</vt:lpstr>
      <vt:lpstr>Extraordinaire GE</vt:lpstr>
      <vt:lpstr>DO fonctions</vt:lpstr>
      <vt:lpstr>RO fonctions</vt:lpstr>
      <vt:lpstr>DE fonctions</vt:lpstr>
      <vt:lpstr>RE fonctions</vt:lpstr>
      <vt:lpstr>Commentaires</vt:lpstr>
      <vt:lpstr>Glossaire</vt:lpstr>
      <vt:lpstr>Coordonnées!Zone_d_impression</vt:lpstr>
    </vt:vector>
  </TitlesOfParts>
  <Company>Cabinet du Ministre des Affaires Intérieures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BROGNON Philippe</dc:creator>
  <cp:lastModifiedBy>Anna Di Francesco</cp:lastModifiedBy>
  <cp:lastPrinted>2024-12-03T14:33:46Z</cp:lastPrinted>
  <dcterms:created xsi:type="dcterms:W3CDTF">2006-02-10T09:03:57Z</dcterms:created>
  <dcterms:modified xsi:type="dcterms:W3CDTF">2026-02-25T10:18:45Z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72a09c5-6e26-4737-a926-47ef1ab198ae_Enabled">
    <vt:lpwstr>true</vt:lpwstr>
  </property>
  <property fmtid="{D5CDD505-2E9C-101B-9397-08002B2CF9AE}" pid="3" name="MSIP_Label_e72a09c5-6e26-4737-a926-47ef1ab198ae_SetDate">
    <vt:lpwstr>2021-06-22T14:02:40Z</vt:lpwstr>
  </property>
  <property fmtid="{D5CDD505-2E9C-101B-9397-08002B2CF9AE}" pid="4" name="MSIP_Label_e72a09c5-6e26-4737-a926-47ef1ab198ae_Method">
    <vt:lpwstr>Standard</vt:lpwstr>
  </property>
  <property fmtid="{D5CDD505-2E9C-101B-9397-08002B2CF9AE}" pid="5" name="MSIP_Label_e72a09c5-6e26-4737-a926-47ef1ab198ae_Name">
    <vt:lpwstr>e72a09c5-6e26-4737-a926-47ef1ab198ae</vt:lpwstr>
  </property>
  <property fmtid="{D5CDD505-2E9C-101B-9397-08002B2CF9AE}" pid="6" name="MSIP_Label_e72a09c5-6e26-4737-a926-47ef1ab198ae_SiteId">
    <vt:lpwstr>1f816a84-7aa6-4a56-b22a-7b3452fa8681</vt:lpwstr>
  </property>
  <property fmtid="{D5CDD505-2E9C-101B-9397-08002B2CF9AE}" pid="7" name="MSIP_Label_e72a09c5-6e26-4737-a926-47ef1ab198ae_ActionId">
    <vt:lpwstr>6f3eb558-917c-44de-9027-36e2efd7c26c</vt:lpwstr>
  </property>
  <property fmtid="{D5CDD505-2E9C-101B-9397-08002B2CF9AE}" pid="8" name="MSIP_Label_e72a09c5-6e26-4737-a926-47ef1ab198ae_ContentBits">
    <vt:lpwstr>8</vt:lpwstr>
  </property>
</Properties>
</file>