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Finances\ANNECECILECOMMUN\BUDGET COMMUNAL\2025\MB2 2025\09. Publication avis - internet\"/>
    </mc:Choice>
  </mc:AlternateContent>
  <xr:revisionPtr revIDLastSave="0" documentId="13_ncr:1_{E2003B47-56E4-46FE-84CA-7FF571C63937}" xr6:coauthVersionLast="47" xr6:coauthVersionMax="47" xr10:uidLastSave="{00000000-0000-0000-0000-000000000000}"/>
  <bookViews>
    <workbookView xWindow="-120" yWindow="-120" windowWidth="29040" windowHeight="15720" tabRatio="851" firstSheet="1" activeTab="10" xr2:uid="{00000000-000D-0000-FFFF-FFFF00000000}"/>
  </bookViews>
  <sheets>
    <sheet name="Macro-commandes" sheetId="14" state="hidden" r:id="rId1"/>
    <sheet name="Coordonnées" sheetId="13" r:id="rId2"/>
    <sheet name="Résultats" sheetId="23" r:id="rId3"/>
    <sheet name="Ordinaire GE" sheetId="29" r:id="rId4"/>
    <sheet name="Extraordinaire GE" sheetId="30" r:id="rId5"/>
    <sheet name="DO fonctions" sheetId="25" r:id="rId6"/>
    <sheet name="RO fonctions" sheetId="31" r:id="rId7"/>
    <sheet name="DE fonctions" sheetId="32" r:id="rId8"/>
    <sheet name="RE fonctions" sheetId="33" r:id="rId9"/>
    <sheet name="Commentaires" sheetId="26" r:id="rId10"/>
    <sheet name="Glossaire" sheetId="27" r:id="rId11"/>
  </sheets>
  <definedNames>
    <definedName name="_xlnm.Print_Area" localSheetId="1">Coordonnées!$A$1:$V$39</definedName>
  </definedNames>
  <calcPr calcId="191029"/>
  <webPublishObjects count="1">
    <webPublishObject id="23250" divId="synthèse analytique brouillon au 27 07 06_23250" destinationFile="D:\documents professionnels\cabinet Courard\synthese analytique\synthèse analytique web.htm"/>
  </webPublishObject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3" i="27" l="1"/>
  <c r="X2" i="27"/>
  <c r="X1" i="27"/>
  <c r="X3" i="26"/>
  <c r="X2" i="26"/>
  <c r="X1" i="26"/>
  <c r="I3" i="33"/>
  <c r="I2" i="33"/>
  <c r="I1" i="33"/>
  <c r="I3" i="32"/>
  <c r="I2" i="32"/>
  <c r="I1" i="32"/>
  <c r="I3" i="31"/>
  <c r="I2" i="31"/>
  <c r="I1" i="31"/>
  <c r="I3" i="25"/>
  <c r="I2" i="25"/>
  <c r="I1" i="25"/>
  <c r="W3" i="30"/>
  <c r="W2" i="30"/>
  <c r="W1" i="30"/>
  <c r="W3" i="29"/>
  <c r="W2" i="29"/>
  <c r="W1" i="29"/>
  <c r="W3" i="23"/>
  <c r="W2" i="23"/>
  <c r="W1" i="23"/>
  <c r="V2" i="13"/>
  <c r="Y3" i="27"/>
  <c r="Y1" i="27"/>
  <c r="Y3" i="26"/>
  <c r="Y1" i="26"/>
  <c r="J3" i="33"/>
  <c r="J1" i="33"/>
  <c r="J3" i="32"/>
  <c r="J1" i="32"/>
  <c r="J3" i="31"/>
  <c r="J1" i="31"/>
  <c r="J3" i="25"/>
  <c r="J1" i="25"/>
  <c r="X1" i="30"/>
  <c r="X3" i="30"/>
  <c r="X3" i="23"/>
  <c r="X1" i="23"/>
  <c r="X3" i="29"/>
  <c r="X1" i="29"/>
  <c r="G1" i="27"/>
  <c r="G1" i="26"/>
  <c r="E1" i="33"/>
  <c r="E1" i="32"/>
  <c r="E1" i="31"/>
  <c r="E1" i="25"/>
  <c r="G1" i="30"/>
  <c r="G1" i="29"/>
  <c r="G1" i="23"/>
  <c r="E6" i="33" l="1"/>
  <c r="F6" i="33"/>
  <c r="G6" i="33"/>
  <c r="H6" i="33"/>
  <c r="I6" i="33"/>
  <c r="A3" i="33"/>
  <c r="A1" i="33"/>
  <c r="I6" i="32"/>
  <c r="H6" i="32"/>
  <c r="G6" i="32"/>
  <c r="F6" i="32"/>
  <c r="E6" i="32"/>
  <c r="A3" i="32"/>
  <c r="A1" i="32"/>
  <c r="I6" i="31"/>
  <c r="H6" i="31"/>
  <c r="G6" i="31"/>
  <c r="F6" i="31"/>
  <c r="E6" i="31"/>
  <c r="A3" i="31"/>
  <c r="A1" i="31"/>
  <c r="F6" i="25"/>
  <c r="G6" i="25"/>
  <c r="H6" i="25"/>
  <c r="I6" i="25"/>
  <c r="E6" i="25"/>
  <c r="T26" i="30"/>
  <c r="T29" i="30" s="1"/>
  <c r="Q26" i="30"/>
  <c r="Q29" i="30" s="1"/>
  <c r="N26" i="30"/>
  <c r="N29" i="30" s="1"/>
  <c r="K26" i="30"/>
  <c r="K29" i="30" s="1"/>
  <c r="H26" i="30"/>
  <c r="H29" i="30" s="1"/>
  <c r="T15" i="30"/>
  <c r="T18" i="30" s="1"/>
  <c r="Q15" i="30"/>
  <c r="Q18" i="30" s="1"/>
  <c r="N15" i="30"/>
  <c r="N18" i="30" s="1"/>
  <c r="K15" i="30"/>
  <c r="K18" i="30" s="1"/>
  <c r="H15" i="30"/>
  <c r="H18" i="30" s="1"/>
  <c r="T7" i="30"/>
  <c r="Q7" i="30"/>
  <c r="N7" i="30"/>
  <c r="K7" i="30"/>
  <c r="H7" i="30"/>
  <c r="T26" i="29"/>
  <c r="Q26" i="29"/>
  <c r="Q9" i="23" s="1"/>
  <c r="N26" i="29"/>
  <c r="N29" i="29" s="1"/>
  <c r="K26" i="29"/>
  <c r="K29" i="29" s="1"/>
  <c r="H26" i="29"/>
  <c r="T15" i="29"/>
  <c r="T18" i="29"/>
  <c r="Q15" i="29"/>
  <c r="Q18" i="29" s="1"/>
  <c r="N15" i="29"/>
  <c r="N18" i="29" s="1"/>
  <c r="K15" i="29"/>
  <c r="K18" i="29" s="1"/>
  <c r="H15" i="29"/>
  <c r="H18" i="29" s="1"/>
  <c r="T7" i="29"/>
  <c r="Q7" i="29"/>
  <c r="N7" i="29"/>
  <c r="K7" i="29"/>
  <c r="H7" i="29"/>
  <c r="K7" i="23"/>
  <c r="N7" i="23"/>
  <c r="Q7" i="23"/>
  <c r="T7" i="23"/>
  <c r="H7" i="23"/>
  <c r="A3" i="25"/>
  <c r="A1" i="25"/>
  <c r="A3" i="27"/>
  <c r="A1" i="27"/>
  <c r="A1" i="14"/>
  <c r="T9" i="23" l="1"/>
  <c r="Q29" i="29"/>
  <c r="Q10" i="23" s="1"/>
  <c r="N9" i="23"/>
  <c r="H9" i="23"/>
  <c r="J2" i="33"/>
  <c r="I7" i="33" s="1"/>
  <c r="H7" i="33" s="1"/>
  <c r="G7" i="33" s="1"/>
  <c r="F7" i="33" s="1"/>
  <c r="E7" i="33" s="1"/>
  <c r="X2" i="30"/>
  <c r="Y2" i="27"/>
  <c r="Y2" i="26"/>
  <c r="J2" i="32"/>
  <c r="I7" i="32" s="1"/>
  <c r="H7" i="32" s="1"/>
  <c r="G7" i="32" s="1"/>
  <c r="F7" i="32" s="1"/>
  <c r="E7" i="32" s="1"/>
  <c r="X2" i="23"/>
  <c r="T8" i="23" s="1"/>
  <c r="J2" i="31"/>
  <c r="I7" i="31" s="1"/>
  <c r="H7" i="31" s="1"/>
  <c r="G7" i="31" s="1"/>
  <c r="F7" i="31" s="1"/>
  <c r="E7" i="31" s="1"/>
  <c r="X2" i="29"/>
  <c r="J2" i="25"/>
  <c r="I7" i="25" s="1"/>
  <c r="H7" i="25" s="1"/>
  <c r="G7" i="25" s="1"/>
  <c r="F7" i="25" s="1"/>
  <c r="E7" i="25" s="1"/>
  <c r="K10" i="23"/>
  <c r="N10" i="23"/>
  <c r="K9" i="23"/>
  <c r="Q8" i="23"/>
  <c r="N8" i="23" s="1"/>
  <c r="K8" i="23" s="1"/>
  <c r="H8" i="23" s="1"/>
  <c r="H29" i="29"/>
  <c r="H10" i="23" s="1"/>
  <c r="T29" i="29"/>
  <c r="T10" i="23" s="1"/>
  <c r="T21" i="30" l="1"/>
  <c r="Q21" i="30" s="1"/>
  <c r="N21" i="30" s="1"/>
  <c r="K21" i="30" s="1"/>
  <c r="H21" i="30" s="1"/>
  <c r="T9" i="30"/>
  <c r="Q9" i="30" s="1"/>
  <c r="N9" i="30" s="1"/>
  <c r="K9" i="30" s="1"/>
  <c r="H9" i="30" s="1"/>
  <c r="T21" i="29"/>
  <c r="Q21" i="29" s="1"/>
  <c r="N21" i="29" s="1"/>
  <c r="K21" i="29" s="1"/>
  <c r="H21" i="29" s="1"/>
  <c r="T9" i="29"/>
  <c r="Q9" i="29" s="1"/>
  <c r="N9" i="29" s="1"/>
  <c r="K9" i="29" s="1"/>
  <c r="H9" i="29" s="1"/>
</calcChain>
</file>

<file path=xl/sharedStrings.xml><?xml version="1.0" encoding="utf-8"?>
<sst xmlns="http://schemas.openxmlformats.org/spreadsheetml/2006/main" count="190" uniqueCount="103">
  <si>
    <t>Administration communale de:</t>
  </si>
  <si>
    <t>Exercice:</t>
  </si>
  <si>
    <t>Exercices:</t>
  </si>
  <si>
    <t>Prélèvements</t>
  </si>
  <si>
    <t>Adresse de l'administration:</t>
  </si>
  <si>
    <t>Tél:</t>
  </si>
  <si>
    <t>Fax:</t>
  </si>
  <si>
    <t>Email:</t>
  </si>
  <si>
    <t>Gestion informatique du document.</t>
  </si>
  <si>
    <t>Commandes :</t>
  </si>
  <si>
    <t>Cliquez sur la commande&gt;&gt;&gt;</t>
  </si>
  <si>
    <t>Enregistré</t>
  </si>
  <si>
    <t>Code INS</t>
  </si>
  <si>
    <t>Personnel</t>
  </si>
  <si>
    <t>Fonctionnement</t>
  </si>
  <si>
    <t>Transferts</t>
  </si>
  <si>
    <t>Dette</t>
  </si>
  <si>
    <t>Prestation</t>
  </si>
  <si>
    <t>1 Administration générale</t>
  </si>
  <si>
    <t>3 Sécurité</t>
  </si>
  <si>
    <t>4 Voiries-communications</t>
  </si>
  <si>
    <t>6 Sylviculture- Agriculture</t>
  </si>
  <si>
    <t>70&gt;75 Enseignement</t>
  </si>
  <si>
    <t>76&gt;77 Culture et sports</t>
  </si>
  <si>
    <t>80&gt;86 Action Sociale </t>
  </si>
  <si>
    <t>87 Santé publique et hygiène</t>
  </si>
  <si>
    <t>90&gt;92 Logement</t>
  </si>
  <si>
    <t>93 Aménagement du territoire</t>
  </si>
  <si>
    <t>5 Industrie - commerce</t>
  </si>
  <si>
    <t>Exercices antérieurs</t>
  </si>
  <si>
    <t>Version:</t>
  </si>
  <si>
    <t>79 Culte</t>
  </si>
  <si>
    <t>78 Radio, télévision, presse</t>
  </si>
  <si>
    <t>Directeur Général:</t>
  </si>
  <si>
    <t>Directeur Financier:</t>
  </si>
  <si>
    <t>0 Recettes et dépenses générales</t>
  </si>
  <si>
    <t>Date d'approbation de la Tutelle:</t>
  </si>
  <si>
    <t>Commentaires</t>
  </si>
  <si>
    <t>Glossaire</t>
  </si>
  <si>
    <t>Synthèse des Comptes</t>
  </si>
  <si>
    <t>Evolution du résultat budgétaire ordinaire</t>
  </si>
  <si>
    <t>Ventilation économique des dépenses et des recettes ordinaires</t>
  </si>
  <si>
    <t>Type document:</t>
  </si>
  <si>
    <t>Ventilation économique des dépenses et des recettes extraordinaires</t>
  </si>
  <si>
    <t>Investissements</t>
  </si>
  <si>
    <t>Ventilation fonctionnelle</t>
  </si>
  <si>
    <t>Prélèvements (hors 060)</t>
  </si>
  <si>
    <t>Termes</t>
  </si>
  <si>
    <t>Définitions:</t>
  </si>
  <si>
    <t>Exercice propre</t>
  </si>
  <si>
    <t>L'exercice du document allant du 1er janvier au 31 décembre</t>
  </si>
  <si>
    <t>Les opérations antérieures à l'exercice propre</t>
  </si>
  <si>
    <t>Résultat global</t>
  </si>
  <si>
    <t>Le boni ou le mali de l'exercice propre cumulé avec celui des exercices antérieurs</t>
  </si>
  <si>
    <t>Dépenses de transfert</t>
  </si>
  <si>
    <t>Recettes de transfert</t>
  </si>
  <si>
    <t>Recettes en provenance de tiers ( subsides, taxes, … )</t>
  </si>
  <si>
    <t>Recettes de prestation</t>
  </si>
  <si>
    <t>Dépenses de prélèvements</t>
  </si>
  <si>
    <t>Sommes prélevées sur les excédents budgétaires par la commune pour alimenter des fonds de réserves ordinaires ou extraordinaires (pour financer des dépenses d'investissement sur fonds propres  ) ou des provisions ( pour faire face à des charges futures importantes )</t>
  </si>
  <si>
    <t>Recettes de prélèvements</t>
  </si>
  <si>
    <t>Utilisation des fonds de réserve et des provisions (constitués au moyen des dépenses de prélèvement)</t>
  </si>
  <si>
    <t>Ordinaire</t>
  </si>
  <si>
    <t>Extraordinaire</t>
  </si>
  <si>
    <t>Les dépenses et leurs moyens de financement afférentes aux investissements ( travaux importants, rénovations, achat de matériel et de véhicules etc … )</t>
  </si>
  <si>
    <t>Résultats  Exercice Propre*</t>
  </si>
  <si>
    <t>* Montant arrondi à l'euro</t>
  </si>
  <si>
    <t>Total (exercice propre)*</t>
  </si>
  <si>
    <t>Total général*</t>
  </si>
  <si>
    <t>Evolution des dépenses ordinaires (exercice propre)</t>
  </si>
  <si>
    <t>Evolution des recettes ordinaires (exercice propre)</t>
  </si>
  <si>
    <t>Evolution des dépenses extraordinaires (exercice propre)</t>
  </si>
  <si>
    <t>Evolution des recettes extraordinaires (exercice propre)</t>
  </si>
  <si>
    <r>
      <t xml:space="preserve">Résultat global*                              </t>
    </r>
    <r>
      <rPr>
        <b/>
        <sz val="8"/>
        <rFont val="Verdana"/>
        <family val="2"/>
      </rPr>
      <t>(avec exercices antérieurs et prélèvements)</t>
    </r>
  </si>
  <si>
    <t>Dépenses effectuées à destination de tiers à la commune (d'autres institutions, organismes, ménages ..)</t>
  </si>
  <si>
    <t>Recettes découlant de services payants rendus par la commune, de locations, de droits d'entrée …</t>
  </si>
  <si>
    <t>Les recettes et dépenses nécessaires au fonctionnement de la commune (taxes, subventions , salaires,électricité,fournitures,…)</t>
  </si>
  <si>
    <t>Modèle officiel généré par l'application eComptes © SPW Intérieur et Action Sociale</t>
  </si>
  <si>
    <t>Administration communale d'Ac Fleurus</t>
  </si>
  <si>
    <t>Administration communale d' :</t>
  </si>
  <si>
    <t>AC FLEURUS</t>
  </si>
  <si>
    <t>Rue du Solstice 1</t>
  </si>
  <si>
    <t>6220 FLEURUS</t>
  </si>
  <si>
    <t>www.fleurus.be</t>
  </si>
  <si>
    <t>Synthèse du Budget</t>
  </si>
  <si>
    <t>S Y N T H È S E  du  B U D G E T_x000D_
(avec  M. B. approuvées)</t>
  </si>
  <si>
    <t>Module informatisé de publication des budgets annuels</t>
  </si>
  <si>
    <t>Date d’arrêt de la M.B. par le conseil:</t>
  </si>
  <si>
    <t>20/10/2025</t>
  </si>
  <si>
    <t>27/11/2025</t>
  </si>
  <si>
    <t>Budget</t>
  </si>
  <si>
    <t>Eva MANZELLA</t>
  </si>
  <si>
    <t>071820210</t>
  </si>
  <si>
    <t>071820217</t>
  </si>
  <si>
    <t>eva.manzella@fleurus.be</t>
  </si>
  <si>
    <t>Anne-Cécile CARTON</t>
  </si>
  <si>
    <t>071820220</t>
  </si>
  <si>
    <t>071820227</t>
  </si>
  <si>
    <t>anne-cecile.carton@fleurus.be</t>
  </si>
  <si>
    <t>Dépenses ordinaires (Prévisions)</t>
  </si>
  <si>
    <t>Recettes ordinaires (Prévisions)</t>
  </si>
  <si>
    <t>Dépenses extraordinaires (Prévisions)</t>
  </si>
  <si>
    <t>Recettes extraordinaires (Prévisions)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</si>
</sst>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\ _€_-;\-* #,##0\ _€_-;_-* &quot;-&quot;??\ _€_-;_-@_-"/>
    <numFmt numFmtId="166" formatCode="#,##0.00_ ;\-#,##0.00\ "/>
    <numFmt numFmtId="167" formatCode="#,##0_ ;\-#,##0\ "/>
  </numFmts>
  <fonts count="29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b/>
      <sz val="10"/>
      <color indexed="18"/>
      <name val="Arial"/>
      <family val="2"/>
    </font>
    <font>
      <sz val="10"/>
      <color indexed="9"/>
      <name val="Arial"/>
      <family val="2"/>
    </font>
    <font>
      <i/>
      <sz val="8"/>
      <name val="Arial"/>
      <family val="2"/>
    </font>
    <font>
      <sz val="10"/>
      <name val="Arial"/>
    </font>
    <font>
      <sz val="10"/>
      <name val="Verdana"/>
      <family val="2"/>
    </font>
    <font>
      <b/>
      <sz val="10"/>
      <name val="Verdana"/>
      <family val="2"/>
    </font>
    <font>
      <sz val="9"/>
      <name val="Verdana"/>
      <family val="2"/>
    </font>
    <font>
      <sz val="9"/>
      <color indexed="9"/>
      <name val="Verdana"/>
      <family val="2"/>
    </font>
    <font>
      <sz val="9.5"/>
      <name val="Verdana"/>
      <family val="2"/>
    </font>
    <font>
      <b/>
      <sz val="9.5"/>
      <name val="Verdana"/>
      <family val="2"/>
    </font>
    <font>
      <i/>
      <sz val="9.5"/>
      <color indexed="12"/>
      <name val="Verdana"/>
      <family val="2"/>
    </font>
    <font>
      <i/>
      <sz val="9.5"/>
      <color indexed="18"/>
      <name val="Verdana"/>
      <family val="2"/>
    </font>
    <font>
      <sz val="9.5"/>
      <name val="Arial"/>
      <family val="2"/>
    </font>
    <font>
      <sz val="9.5"/>
      <color indexed="12"/>
      <name val="Verdana"/>
      <family val="2"/>
    </font>
    <font>
      <b/>
      <sz val="9.5"/>
      <color indexed="9"/>
      <name val="Verdana"/>
      <family val="2"/>
    </font>
    <font>
      <sz val="9.5"/>
      <color indexed="8"/>
      <name val="Verdana"/>
      <family val="2"/>
    </font>
    <font>
      <b/>
      <sz val="8"/>
      <name val="Verdana"/>
      <family val="2"/>
    </font>
    <font>
      <b/>
      <u/>
      <sz val="10"/>
      <name val="Verdana"/>
      <family val="2"/>
    </font>
    <font>
      <sz val="8"/>
      <name val="Arial"/>
      <family val="2"/>
    </font>
    <font>
      <sz val="10"/>
      <color theme="0"/>
      <name val="Arial"/>
      <family val="2"/>
    </font>
    <font>
      <b/>
      <sz val="18"/>
      <color rgb="FFFF0000"/>
      <name val="Arial"/>
      <family val="2"/>
    </font>
    <font>
      <sz val="12"/>
      <color rgb="FFFF0000"/>
      <name val="Tahoma"/>
      <family val="2"/>
    </font>
    <font>
      <b/>
      <sz val="10"/>
      <color theme="0"/>
      <name val="Verdana"/>
      <family val="2"/>
    </font>
    <font>
      <b/>
      <sz val="10"/>
      <color theme="0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6D9937"/>
        <bgColor indexed="64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double">
        <color indexed="64"/>
      </left>
      <right style="thin">
        <color theme="0"/>
      </right>
      <top style="double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double">
        <color indexed="64"/>
      </top>
      <bottom style="thin">
        <color theme="0"/>
      </bottom>
      <diagonal/>
    </border>
    <border>
      <left style="thin">
        <color theme="0"/>
      </left>
      <right style="double">
        <color indexed="64"/>
      </right>
      <top style="double">
        <color indexed="64"/>
      </top>
      <bottom style="thin">
        <color theme="0"/>
      </bottom>
      <diagonal/>
    </border>
    <border>
      <left style="double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uble">
        <color indexed="64"/>
      </right>
      <top style="thin">
        <color theme="0"/>
      </top>
      <bottom style="thin">
        <color theme="0"/>
      </bottom>
      <diagonal/>
    </border>
    <border>
      <left style="double">
        <color indexed="64"/>
      </left>
      <right style="thin">
        <color theme="0"/>
      </right>
      <top style="thin">
        <color theme="0"/>
      </top>
      <bottom style="double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uble">
        <color indexed="64"/>
      </bottom>
      <diagonal/>
    </border>
    <border>
      <left style="thin">
        <color theme="0"/>
      </left>
      <right style="double">
        <color indexed="64"/>
      </right>
      <top style="thin">
        <color theme="0"/>
      </top>
      <bottom style="double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</borders>
  <cellStyleXfs count="13">
    <xf numFmtId="0" fontId="0" fillId="0" borderId="0"/>
    <xf numFmtId="44" fontId="1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8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9" fontId="8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275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1" xfId="0" applyBorder="1"/>
    <xf numFmtId="0" fontId="0" fillId="2" borderId="0" xfId="0" applyFill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4" fillId="3" borderId="0" xfId="0" applyFont="1" applyFill="1"/>
    <xf numFmtId="0" fontId="5" fillId="0" borderId="5" xfId="0" applyFont="1" applyBorder="1" applyAlignment="1">
      <alignment horizontal="center"/>
    </xf>
    <xf numFmtId="0" fontId="2" fillId="2" borderId="0" xfId="0" applyFont="1" applyFill="1"/>
    <xf numFmtId="0" fontId="0" fillId="7" borderId="6" xfId="0" applyFill="1" applyBorder="1"/>
    <xf numFmtId="0" fontId="3" fillId="0" borderId="0" xfId="0" applyFont="1" applyAlignment="1">
      <alignment horizontal="left"/>
    </xf>
    <xf numFmtId="0" fontId="10" fillId="0" borderId="0" xfId="0" applyFont="1"/>
    <xf numFmtId="0" fontId="9" fillId="0" borderId="0" xfId="0" applyFont="1"/>
    <xf numFmtId="0" fontId="0" fillId="0" borderId="0" xfId="0" applyAlignment="1">
      <alignment horizontal="left"/>
    </xf>
    <xf numFmtId="0" fontId="10" fillId="0" borderId="0" xfId="0" applyFont="1" applyAlignment="1">
      <alignment horizontal="left"/>
    </xf>
    <xf numFmtId="0" fontId="11" fillId="0" borderId="0" xfId="0" applyFont="1"/>
    <xf numFmtId="0" fontId="9" fillId="0" borderId="0" xfId="0" applyFont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9" fillId="7" borderId="8" xfId="0" applyFont="1" applyFill="1" applyBorder="1" applyAlignment="1">
      <alignment vertical="center"/>
    </xf>
    <xf numFmtId="49" fontId="10" fillId="0" borderId="0" xfId="0" applyNumberFormat="1" applyFont="1" applyAlignment="1">
      <alignment vertical="center"/>
    </xf>
    <xf numFmtId="0" fontId="6" fillId="0" borderId="9" xfId="0" applyFont="1" applyBorder="1"/>
    <xf numFmtId="0" fontId="6" fillId="0" borderId="10" xfId="0" applyFont="1" applyBorder="1"/>
    <xf numFmtId="0" fontId="7" fillId="0" borderId="0" xfId="0" applyFont="1" applyAlignment="1">
      <alignment horizontal="left"/>
    </xf>
    <xf numFmtId="0" fontId="7" fillId="0" borderId="9" xfId="0" applyFont="1" applyBorder="1" applyAlignment="1">
      <alignment horizontal="left"/>
    </xf>
    <xf numFmtId="0" fontId="0" fillId="0" borderId="9" xfId="0" applyBorder="1"/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7" borderId="8" xfId="0" applyFill="1" applyBorder="1"/>
    <xf numFmtId="0" fontId="12" fillId="0" borderId="0" xfId="0" applyFont="1"/>
    <xf numFmtId="0" fontId="11" fillId="0" borderId="0" xfId="0" applyFont="1" applyAlignment="1">
      <alignment vertical="center"/>
    </xf>
    <xf numFmtId="3" fontId="11" fillId="0" borderId="0" xfId="0" applyNumberFormat="1" applyFont="1" applyAlignment="1">
      <alignment vertical="center"/>
    </xf>
    <xf numFmtId="0" fontId="13" fillId="0" borderId="0" xfId="0" applyFont="1" applyAlignment="1">
      <alignment vertical="center"/>
    </xf>
    <xf numFmtId="0" fontId="17" fillId="0" borderId="0" xfId="0" applyFont="1"/>
    <xf numFmtId="0" fontId="13" fillId="0" borderId="0" xfId="0" applyFont="1"/>
    <xf numFmtId="0" fontId="17" fillId="0" borderId="1" xfId="0" applyFont="1" applyBorder="1"/>
    <xf numFmtId="0" fontId="0" fillId="0" borderId="0" xfId="0" applyAlignment="1">
      <alignment wrapText="1"/>
    </xf>
    <xf numFmtId="0" fontId="18" fillId="0" borderId="0" xfId="0" applyFont="1" applyAlignment="1">
      <alignment vertical="center"/>
    </xf>
    <xf numFmtId="4" fontId="13" fillId="0" borderId="0" xfId="0" applyNumberFormat="1" applyFont="1" applyAlignment="1">
      <alignment vertical="center"/>
    </xf>
    <xf numFmtId="0" fontId="13" fillId="0" borderId="0" xfId="0" applyFont="1" applyAlignment="1">
      <alignment vertical="center" wrapText="1"/>
    </xf>
    <xf numFmtId="4" fontId="13" fillId="0" borderId="0" xfId="0" applyNumberFormat="1" applyFont="1" applyAlignment="1">
      <alignment vertical="center" wrapText="1"/>
    </xf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3" fillId="0" borderId="0" xfId="0" applyFont="1" applyAlignment="1">
      <alignment horizontal="left"/>
    </xf>
    <xf numFmtId="4" fontId="20" fillId="0" borderId="0" xfId="0" applyNumberFormat="1" applyFont="1" applyAlignment="1">
      <alignment vertical="center"/>
    </xf>
    <xf numFmtId="0" fontId="2" fillId="9" borderId="5" xfId="0" applyFont="1" applyFill="1" applyBorder="1" applyAlignment="1">
      <alignment horizontal="center"/>
    </xf>
    <xf numFmtId="0" fontId="9" fillId="0" borderId="11" xfId="0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10" borderId="5" xfId="0" applyFont="1" applyFill="1" applyBorder="1" applyAlignment="1">
      <alignment horizontal="center"/>
    </xf>
    <xf numFmtId="0" fontId="0" fillId="0" borderId="0" xfId="0" applyAlignment="1">
      <alignment horizontal="left" vertical="top"/>
    </xf>
    <xf numFmtId="0" fontId="7" fillId="0" borderId="9" xfId="0" applyFont="1" applyBorder="1" applyAlignment="1">
      <alignment horizontal="left" vertical="top"/>
    </xf>
    <xf numFmtId="0" fontId="7" fillId="0" borderId="0" xfId="0" applyFont="1" applyAlignment="1">
      <alignment horizontal="right" vertical="top"/>
    </xf>
    <xf numFmtId="0" fontId="0" fillId="0" borderId="0" xfId="0" applyAlignment="1">
      <alignment vertical="top"/>
    </xf>
    <xf numFmtId="0" fontId="7" fillId="0" borderId="0" xfId="0" applyFont="1" applyAlignment="1">
      <alignment horizontal="left" vertical="top"/>
    </xf>
    <xf numFmtId="0" fontId="3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9" fillId="0" borderId="0" xfId="0" applyFont="1" applyAlignment="1">
      <alignment horizontal="left"/>
    </xf>
    <xf numFmtId="0" fontId="22" fillId="0" borderId="0" xfId="0" applyFont="1" applyAlignment="1">
      <alignment vertical="center"/>
    </xf>
    <xf numFmtId="0" fontId="23" fillId="0" borderId="0" xfId="0" applyFont="1" applyAlignment="1">
      <alignment horizontal="left"/>
    </xf>
    <xf numFmtId="0" fontId="23" fillId="0" borderId="0" xfId="0" applyFont="1" applyAlignment="1">
      <alignment horizontal="left" vertical="top"/>
    </xf>
    <xf numFmtId="0" fontId="13" fillId="0" borderId="0" xfId="0" applyFont="1" applyAlignment="1">
      <alignment vertical="top"/>
    </xf>
    <xf numFmtId="0" fontId="3" fillId="0" borderId="0" xfId="0" applyFont="1" applyAlignment="1">
      <alignment vertical="top"/>
    </xf>
    <xf numFmtId="166" fontId="9" fillId="0" borderId="0" xfId="0" applyNumberFormat="1" applyFont="1" applyAlignment="1">
      <alignment vertical="top"/>
    </xf>
    <xf numFmtId="0" fontId="11" fillId="0" borderId="0" xfId="0" applyFont="1" applyAlignment="1">
      <alignment vertical="top"/>
    </xf>
    <xf numFmtId="0" fontId="14" fillId="0" borderId="0" xfId="0" applyFont="1" applyAlignment="1">
      <alignment vertical="center"/>
    </xf>
    <xf numFmtId="167" fontId="13" fillId="0" borderId="0" xfId="5" applyNumberFormat="1" applyFont="1" applyFill="1" applyBorder="1" applyAlignment="1">
      <alignment vertical="center"/>
    </xf>
    <xf numFmtId="0" fontId="14" fillId="0" borderId="0" xfId="0" applyFont="1" applyAlignment="1">
      <alignment vertical="center" wrapText="1"/>
    </xf>
    <xf numFmtId="0" fontId="10" fillId="0" borderId="0" xfId="0" applyFont="1" applyAlignment="1">
      <alignment vertical="center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25" fillId="0" borderId="0" xfId="0" applyFont="1" applyAlignment="1">
      <alignment horizontal="center" vertical="center" readingOrder="1"/>
    </xf>
    <xf numFmtId="0" fontId="23" fillId="0" borderId="24" xfId="0" applyFont="1" applyBorder="1" applyAlignment="1">
      <alignment horizontal="left"/>
    </xf>
    <xf numFmtId="0" fontId="0" fillId="0" borderId="25" xfId="0" applyBorder="1" applyAlignment="1">
      <alignment horizontal="left"/>
    </xf>
    <xf numFmtId="0" fontId="7" fillId="0" borderId="25" xfId="0" applyFont="1" applyBorder="1" applyAlignment="1">
      <alignment horizontal="left"/>
    </xf>
    <xf numFmtId="0" fontId="7" fillId="0" borderId="25" xfId="0" applyFont="1" applyBorder="1" applyAlignment="1">
      <alignment horizontal="right"/>
    </xf>
    <xf numFmtId="0" fontId="7" fillId="0" borderId="25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23" fillId="0" borderId="27" xfId="0" applyFont="1" applyBorder="1" applyAlignment="1">
      <alignment horizontal="left"/>
    </xf>
    <xf numFmtId="0" fontId="0" fillId="0" borderId="28" xfId="0" applyBorder="1" applyAlignment="1">
      <alignment horizontal="left"/>
    </xf>
    <xf numFmtId="0" fontId="7" fillId="0" borderId="28" xfId="0" applyFont="1" applyBorder="1" applyAlignment="1">
      <alignment horizontal="left"/>
    </xf>
    <xf numFmtId="0" fontId="7" fillId="0" borderId="28" xfId="0" applyFont="1" applyBorder="1" applyAlignment="1">
      <alignment horizontal="right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23" fillId="0" borderId="30" xfId="0" applyFont="1" applyBorder="1" applyAlignment="1">
      <alignment horizontal="left"/>
    </xf>
    <xf numFmtId="0" fontId="0" fillId="0" borderId="31" xfId="0" applyBorder="1" applyAlignment="1">
      <alignment horizontal="left"/>
    </xf>
    <xf numFmtId="0" fontId="7" fillId="0" borderId="31" xfId="0" applyFont="1" applyBorder="1" applyAlignment="1">
      <alignment horizontal="left"/>
    </xf>
    <xf numFmtId="0" fontId="7" fillId="0" borderId="31" xfId="0" applyFont="1" applyBorder="1" applyAlignment="1">
      <alignment horizontal="right"/>
    </xf>
    <xf numFmtId="0" fontId="7" fillId="0" borderId="31" xfId="0" applyFont="1" applyBorder="1" applyAlignment="1">
      <alignment horizontal="center"/>
    </xf>
    <xf numFmtId="0" fontId="7" fillId="0" borderId="32" xfId="0" applyFont="1" applyBorder="1" applyAlignment="1">
      <alignment horizontal="center"/>
    </xf>
    <xf numFmtId="0" fontId="9" fillId="0" borderId="0" xfId="0" applyFont="1" applyAlignment="1">
      <alignment horizontal="right" vertical="center" wrapText="1"/>
    </xf>
    <xf numFmtId="0" fontId="9" fillId="0" borderId="0" xfId="0" applyFont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7" borderId="8" xfId="0" applyFont="1" applyFill="1" applyBorder="1" applyAlignment="1">
      <alignment horizontal="left" vertical="center"/>
    </xf>
    <xf numFmtId="0" fontId="2" fillId="4" borderId="9" xfId="0" applyFont="1" applyFill="1" applyBorder="1" applyAlignment="1">
      <alignment horizontal="right"/>
    </xf>
    <xf numFmtId="0" fontId="2" fillId="4" borderId="1" xfId="0" applyFont="1" applyFill="1" applyBorder="1" applyAlignment="1">
      <alignment horizontal="right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13" fillId="23" borderId="7" xfId="0" applyFont="1" applyFill="1" applyBorder="1" applyAlignment="1">
      <alignment vertical="center"/>
    </xf>
    <xf numFmtId="0" fontId="13" fillId="23" borderId="0" xfId="0" applyFont="1" applyFill="1" applyAlignment="1">
      <alignment vertical="center"/>
    </xf>
    <xf numFmtId="0" fontId="13" fillId="23" borderId="3" xfId="0" applyFont="1" applyFill="1" applyBorder="1" applyAlignment="1">
      <alignment vertical="center"/>
    </xf>
    <xf numFmtId="0" fontId="15" fillId="23" borderId="7" xfId="0" applyFont="1" applyFill="1" applyBorder="1" applyAlignment="1">
      <alignment vertical="center"/>
    </xf>
    <xf numFmtId="0" fontId="15" fillId="23" borderId="0" xfId="0" applyFont="1" applyFill="1" applyAlignment="1">
      <alignment vertical="center"/>
    </xf>
    <xf numFmtId="0" fontId="15" fillId="23" borderId="3" xfId="0" applyFont="1" applyFill="1" applyBorder="1" applyAlignment="1">
      <alignment vertical="center"/>
    </xf>
    <xf numFmtId="0" fontId="18" fillId="23" borderId="7" xfId="0" applyFont="1" applyFill="1" applyBorder="1" applyAlignment="1">
      <alignment vertical="center"/>
    </xf>
    <xf numFmtId="0" fontId="18" fillId="23" borderId="0" xfId="0" applyFont="1" applyFill="1" applyAlignment="1">
      <alignment vertical="center"/>
    </xf>
    <xf numFmtId="0" fontId="18" fillId="23" borderId="3" xfId="0" applyFont="1" applyFill="1" applyBorder="1" applyAlignment="1">
      <alignment vertical="center"/>
    </xf>
    <xf numFmtId="0" fontId="13" fillId="23" borderId="7" xfId="0" applyFont="1" applyFill="1" applyBorder="1" applyAlignment="1">
      <alignment vertical="center" wrapText="1"/>
    </xf>
    <xf numFmtId="0" fontId="13" fillId="23" borderId="0" xfId="0" applyFont="1" applyFill="1" applyAlignment="1">
      <alignment vertical="center" wrapText="1"/>
    </xf>
    <xf numFmtId="0" fontId="13" fillId="23" borderId="3" xfId="0" applyFont="1" applyFill="1" applyBorder="1" applyAlignment="1">
      <alignment vertical="center" wrapText="1"/>
    </xf>
    <xf numFmtId="0" fontId="16" fillId="23" borderId="7" xfId="0" applyFont="1" applyFill="1" applyBorder="1" applyAlignment="1">
      <alignment vertical="center"/>
    </xf>
    <xf numFmtId="0" fontId="16" fillId="23" borderId="0" xfId="0" applyFont="1" applyFill="1" applyAlignment="1">
      <alignment vertical="center"/>
    </xf>
    <xf numFmtId="0" fontId="16" fillId="23" borderId="3" xfId="0" applyFont="1" applyFill="1" applyBorder="1" applyAlignment="1">
      <alignment vertical="center"/>
    </xf>
    <xf numFmtId="0" fontId="13" fillId="23" borderId="10" xfId="0" applyFont="1" applyFill="1" applyBorder="1" applyAlignment="1">
      <alignment vertical="center"/>
    </xf>
    <xf numFmtId="0" fontId="13" fillId="23" borderId="9" xfId="0" applyFont="1" applyFill="1" applyBorder="1" applyAlignment="1">
      <alignment vertical="center"/>
    </xf>
    <xf numFmtId="0" fontId="13" fillId="23" borderId="2" xfId="0" applyFont="1" applyFill="1" applyBorder="1" applyAlignment="1">
      <alignment vertical="center"/>
    </xf>
    <xf numFmtId="0" fontId="7" fillId="0" borderId="0" xfId="0" applyFont="1"/>
    <xf numFmtId="0" fontId="2" fillId="8" borderId="9" xfId="0" applyFont="1" applyFill="1" applyBorder="1" applyAlignment="1">
      <alignment vertical="center"/>
    </xf>
    <xf numFmtId="0" fontId="2" fillId="8" borderId="1" xfId="0" applyFont="1" applyFill="1" applyBorder="1" applyAlignment="1">
      <alignment vertical="center"/>
    </xf>
    <xf numFmtId="0" fontId="2" fillId="8" borderId="9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13" fillId="23" borderId="7" xfId="0" applyFont="1" applyFill="1" applyBorder="1"/>
    <xf numFmtId="0" fontId="13" fillId="23" borderId="0" xfId="0" applyFont="1" applyFill="1"/>
    <xf numFmtId="0" fontId="13" fillId="23" borderId="3" xfId="0" applyFont="1" applyFill="1" applyBorder="1"/>
    <xf numFmtId="0" fontId="13" fillId="23" borderId="11" xfId="0" applyFont="1" applyFill="1" applyBorder="1"/>
    <xf numFmtId="0" fontId="13" fillId="23" borderId="1" xfId="0" applyFont="1" applyFill="1" applyBorder="1"/>
    <xf numFmtId="0" fontId="13" fillId="23" borderId="4" xfId="0" applyFont="1" applyFill="1" applyBorder="1"/>
    <xf numFmtId="0" fontId="2" fillId="5" borderId="5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7" fillId="0" borderId="5" xfId="0" applyFont="1" applyBorder="1" applyAlignment="1">
      <alignment horizontal="left" vertical="center"/>
    </xf>
    <xf numFmtId="0" fontId="6" fillId="0" borderId="36" xfId="0" applyFont="1" applyBorder="1"/>
    <xf numFmtId="0" fontId="0" fillId="0" borderId="0" xfId="0" applyAlignment="1">
      <alignment horizontal="right"/>
    </xf>
    <xf numFmtId="0" fontId="0" fillId="0" borderId="37" xfId="0" applyBorder="1" applyAlignment="1">
      <alignment horizontal="left"/>
    </xf>
    <xf numFmtId="0" fontId="7" fillId="0" borderId="38" xfId="0" applyFont="1" applyBorder="1" applyAlignment="1">
      <alignment horizontal="center"/>
    </xf>
    <xf numFmtId="0" fontId="0" fillId="0" borderId="39" xfId="0" applyBorder="1" applyAlignment="1">
      <alignment horizontal="left"/>
    </xf>
    <xf numFmtId="0" fontId="7" fillId="0" borderId="39" xfId="0" applyFont="1" applyBorder="1" applyAlignment="1">
      <alignment horizontal="left"/>
    </xf>
    <xf numFmtId="0" fontId="7" fillId="0" borderId="39" xfId="0" applyFont="1" applyBorder="1" applyAlignment="1">
      <alignment horizontal="right"/>
    </xf>
    <xf numFmtId="0" fontId="7" fillId="23" borderId="0" xfId="0" applyFont="1" applyFill="1" applyAlignment="1">
      <alignment horizontal="right"/>
    </xf>
    <xf numFmtId="0" fontId="7" fillId="0" borderId="5" xfId="0" applyFont="1" applyBorder="1" applyAlignment="1">
      <alignment horizontal="left"/>
    </xf>
    <xf numFmtId="49" fontId="9" fillId="0" borderId="10" xfId="0" applyNumberFormat="1" applyFont="1" applyBorder="1" applyAlignment="1">
      <alignment horizontal="left" vertical="center"/>
    </xf>
    <xf numFmtId="49" fontId="9" fillId="0" borderId="7" xfId="0" applyNumberFormat="1" applyFont="1" applyBorder="1" applyAlignment="1">
      <alignment horizontal="left" vertical="center"/>
    </xf>
    <xf numFmtId="49" fontId="0" fillId="0" borderId="11" xfId="0" applyNumberFormat="1" applyBorder="1" applyAlignment="1">
      <alignment horizontal="left" vertical="center"/>
    </xf>
    <xf numFmtId="49" fontId="9" fillId="7" borderId="8" xfId="0" applyNumberFormat="1" applyFont="1" applyFill="1" applyBorder="1" applyAlignment="1">
      <alignment horizontal="left" vertical="center"/>
    </xf>
    <xf numFmtId="4" fontId="0" fillId="0" borderId="5" xfId="5" applyNumberFormat="1" applyFont="1" applyBorder="1"/>
    <xf numFmtId="0" fontId="10" fillId="7" borderId="16" xfId="0" applyFont="1" applyFill="1" applyBorder="1" applyAlignment="1">
      <alignment horizontal="right" vertical="center"/>
    </xf>
    <xf numFmtId="0" fontId="10" fillId="7" borderId="8" xfId="0" applyFont="1" applyFill="1" applyBorder="1" applyAlignment="1">
      <alignment horizontal="right" vertical="center"/>
    </xf>
    <xf numFmtId="49" fontId="2" fillId="8" borderId="10" xfId="0" applyNumberFormat="1" applyFont="1" applyFill="1" applyBorder="1" applyAlignment="1">
      <alignment horizontal="left" vertical="center" wrapText="1"/>
    </xf>
    <xf numFmtId="0" fontId="2" fillId="8" borderId="9" xfId="0" applyFont="1" applyFill="1" applyBorder="1" applyAlignment="1">
      <alignment horizontal="left" vertical="center" wrapText="1"/>
    </xf>
    <xf numFmtId="0" fontId="2" fillId="8" borderId="11" xfId="0" applyFont="1" applyFill="1" applyBorder="1" applyAlignment="1">
      <alignment horizontal="left" vertical="center" wrapText="1"/>
    </xf>
    <xf numFmtId="0" fontId="2" fillId="8" borderId="1" xfId="0" applyFont="1" applyFill="1" applyBorder="1" applyAlignment="1">
      <alignment horizontal="left" vertical="center" wrapText="1"/>
    </xf>
    <xf numFmtId="49" fontId="2" fillId="8" borderId="9" xfId="0" applyNumberFormat="1" applyFont="1" applyFill="1" applyBorder="1" applyAlignment="1">
      <alignment horizontal="center" vertical="center"/>
    </xf>
    <xf numFmtId="0" fontId="2" fillId="8" borderId="9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49" fontId="9" fillId="0" borderId="9" xfId="0" applyNumberFormat="1" applyFont="1" applyBorder="1" applyAlignment="1">
      <alignment horizontal="left" vertical="center"/>
    </xf>
    <xf numFmtId="3" fontId="9" fillId="0" borderId="9" xfId="0" applyNumberFormat="1" applyFont="1" applyBorder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0" fontId="9" fillId="0" borderId="10" xfId="0" applyFont="1" applyBorder="1" applyAlignment="1">
      <alignment horizontal="right" vertical="center"/>
    </xf>
    <xf numFmtId="0" fontId="9" fillId="0" borderId="9" xfId="0" applyFont="1" applyBorder="1" applyAlignment="1">
      <alignment horizontal="right" vertical="center"/>
    </xf>
    <xf numFmtId="0" fontId="9" fillId="0" borderId="7" xfId="0" applyFont="1" applyBorder="1" applyAlignment="1">
      <alignment horizontal="right" vertical="center"/>
    </xf>
    <xf numFmtId="0" fontId="9" fillId="0" borderId="0" xfId="0" applyFont="1" applyAlignment="1">
      <alignment horizontal="right" vertical="center"/>
    </xf>
    <xf numFmtId="49" fontId="9" fillId="0" borderId="7" xfId="0" applyNumberFormat="1" applyFont="1" applyBorder="1" applyAlignment="1">
      <alignment horizontal="right" vertical="center"/>
    </xf>
    <xf numFmtId="0" fontId="9" fillId="0" borderId="3" xfId="0" applyFont="1" applyBorder="1" applyAlignment="1">
      <alignment horizontal="right" vertical="center"/>
    </xf>
    <xf numFmtId="49" fontId="9" fillId="0" borderId="7" xfId="0" applyNumberFormat="1" applyFont="1" applyBorder="1" applyAlignment="1">
      <alignment horizontal="right" vertical="center" wrapText="1"/>
    </xf>
    <xf numFmtId="0" fontId="9" fillId="0" borderId="0" xfId="0" applyFont="1" applyAlignment="1">
      <alignment horizontal="right" vertical="center" wrapText="1"/>
    </xf>
    <xf numFmtId="0" fontId="9" fillId="0" borderId="3" xfId="0" applyFont="1" applyBorder="1" applyAlignment="1">
      <alignment horizontal="right" vertical="center" wrapText="1"/>
    </xf>
    <xf numFmtId="49" fontId="9" fillId="0" borderId="0" xfId="0" applyNumberFormat="1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9" fillId="0" borderId="16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9" xfId="0" applyFont="1" applyBorder="1" applyAlignment="1">
      <alignment horizontal="left" vertical="center"/>
    </xf>
    <xf numFmtId="49" fontId="25" fillId="23" borderId="0" xfId="0" applyNumberFormat="1" applyFont="1" applyFill="1" applyAlignment="1">
      <alignment horizontal="center" vertical="center" wrapText="1"/>
    </xf>
    <xf numFmtId="0" fontId="25" fillId="23" borderId="0" xfId="0" applyFont="1" applyFill="1" applyAlignment="1">
      <alignment horizontal="center" vertical="center" wrapText="1"/>
    </xf>
    <xf numFmtId="49" fontId="26" fillId="0" borderId="33" xfId="0" applyNumberFormat="1" applyFont="1" applyBorder="1" applyAlignment="1">
      <alignment horizontal="center"/>
    </xf>
    <xf numFmtId="0" fontId="26" fillId="0" borderId="34" xfId="0" applyFont="1" applyBorder="1" applyAlignment="1">
      <alignment horizontal="center"/>
    </xf>
    <xf numFmtId="0" fontId="26" fillId="0" borderId="35" xfId="0" applyFont="1" applyBorder="1" applyAlignment="1">
      <alignment horizontal="center"/>
    </xf>
    <xf numFmtId="0" fontId="13" fillId="12" borderId="14" xfId="0" applyFont="1" applyFill="1" applyBorder="1" applyAlignment="1">
      <alignment horizontal="center" vertical="center"/>
    </xf>
    <xf numFmtId="0" fontId="14" fillId="11" borderId="5" xfId="0" applyFont="1" applyFill="1" applyBorder="1" applyAlignment="1">
      <alignment horizontal="center" vertical="center"/>
    </xf>
    <xf numFmtId="167" fontId="13" fillId="6" borderId="17" xfId="5" applyNumberFormat="1" applyFont="1" applyFill="1" applyBorder="1" applyAlignment="1">
      <alignment horizontal="center" vertical="center"/>
    </xf>
    <xf numFmtId="167" fontId="13" fillId="6" borderId="18" xfId="5" applyNumberFormat="1" applyFont="1" applyFill="1" applyBorder="1" applyAlignment="1">
      <alignment horizontal="center" vertical="center"/>
    </xf>
    <xf numFmtId="167" fontId="13" fillId="6" borderId="19" xfId="5" applyNumberFormat="1" applyFont="1" applyFill="1" applyBorder="1" applyAlignment="1">
      <alignment horizontal="center" vertical="center"/>
    </xf>
    <xf numFmtId="0" fontId="13" fillId="14" borderId="17" xfId="0" applyFont="1" applyFill="1" applyBorder="1" applyAlignment="1">
      <alignment horizontal="left" vertical="center"/>
    </xf>
    <xf numFmtId="0" fontId="13" fillId="14" borderId="18" xfId="0" applyFont="1" applyFill="1" applyBorder="1" applyAlignment="1">
      <alignment horizontal="left" vertical="center"/>
    </xf>
    <xf numFmtId="0" fontId="13" fillId="14" borderId="19" xfId="0" applyFont="1" applyFill="1" applyBorder="1" applyAlignment="1">
      <alignment horizontal="left" vertical="center"/>
    </xf>
    <xf numFmtId="0" fontId="14" fillId="13" borderId="17" xfId="0" applyFont="1" applyFill="1" applyBorder="1" applyAlignment="1">
      <alignment horizontal="left" vertical="center" wrapText="1"/>
    </xf>
    <xf numFmtId="0" fontId="14" fillId="13" borderId="18" xfId="0" applyFont="1" applyFill="1" applyBorder="1" applyAlignment="1">
      <alignment horizontal="left" vertical="center" wrapText="1"/>
    </xf>
    <xf numFmtId="0" fontId="14" fillId="13" borderId="19" xfId="0" applyFont="1" applyFill="1" applyBorder="1" applyAlignment="1">
      <alignment horizontal="left" vertical="center" wrapText="1"/>
    </xf>
    <xf numFmtId="0" fontId="14" fillId="11" borderId="5" xfId="0" applyFont="1" applyFill="1" applyBorder="1" applyAlignment="1">
      <alignment horizontal="right" vertical="center"/>
    </xf>
    <xf numFmtId="0" fontId="2" fillId="8" borderId="10" xfId="0" applyFont="1" applyFill="1" applyBorder="1" applyAlignment="1">
      <alignment horizontal="left" vertical="center" wrapText="1"/>
    </xf>
    <xf numFmtId="167" fontId="13" fillId="13" borderId="17" xfId="5" applyNumberFormat="1" applyFont="1" applyFill="1" applyBorder="1" applyAlignment="1">
      <alignment horizontal="center" vertical="center"/>
    </xf>
    <xf numFmtId="167" fontId="13" fillId="13" borderId="18" xfId="5" applyNumberFormat="1" applyFont="1" applyFill="1" applyBorder="1" applyAlignment="1">
      <alignment horizontal="center" vertical="center"/>
    </xf>
    <xf numFmtId="167" fontId="13" fillId="13" borderId="19" xfId="5" applyNumberFormat="1" applyFont="1" applyFill="1" applyBorder="1" applyAlignment="1">
      <alignment horizontal="center" vertical="center"/>
    </xf>
    <xf numFmtId="0" fontId="10" fillId="15" borderId="5" xfId="0" applyFont="1" applyFill="1" applyBorder="1" applyAlignment="1">
      <alignment horizontal="center" vertical="center"/>
    </xf>
    <xf numFmtId="0" fontId="0" fillId="15" borderId="5" xfId="0" applyFill="1" applyBorder="1"/>
    <xf numFmtId="0" fontId="10" fillId="8" borderId="5" xfId="0" applyFont="1" applyFill="1" applyBorder="1" applyAlignment="1">
      <alignment horizontal="center" vertical="center"/>
    </xf>
    <xf numFmtId="0" fontId="0" fillId="0" borderId="5" xfId="0" applyBorder="1"/>
    <xf numFmtId="0" fontId="13" fillId="12" borderId="5" xfId="0" applyFont="1" applyFill="1" applyBorder="1" applyAlignment="1">
      <alignment horizontal="center" vertical="center"/>
    </xf>
    <xf numFmtId="49" fontId="19" fillId="16" borderId="16" xfId="0" applyNumberFormat="1" applyFont="1" applyFill="1" applyBorder="1" applyAlignment="1">
      <alignment horizontal="center" vertical="center"/>
    </xf>
    <xf numFmtId="0" fontId="19" fillId="16" borderId="8" xfId="0" applyFont="1" applyFill="1" applyBorder="1" applyAlignment="1">
      <alignment horizontal="center" vertical="center"/>
    </xf>
    <xf numFmtId="0" fontId="0" fillId="16" borderId="8" xfId="0" applyFill="1" applyBorder="1"/>
    <xf numFmtId="0" fontId="0" fillId="16" borderId="6" xfId="0" applyFill="1" applyBorder="1"/>
    <xf numFmtId="0" fontId="14" fillId="12" borderId="5" xfId="0" applyFont="1" applyFill="1" applyBorder="1" applyAlignment="1">
      <alignment horizontal="right" vertical="center"/>
    </xf>
    <xf numFmtId="0" fontId="14" fillId="12" borderId="15" xfId="0" applyFont="1" applyFill="1" applyBorder="1" applyAlignment="1">
      <alignment horizontal="right" vertical="center"/>
    </xf>
    <xf numFmtId="0" fontId="14" fillId="12" borderId="5" xfId="0" applyFont="1" applyFill="1" applyBorder="1" applyAlignment="1">
      <alignment horizontal="center" vertical="center"/>
    </xf>
    <xf numFmtId="0" fontId="13" fillId="0" borderId="10" xfId="0" applyFont="1" applyBorder="1" applyAlignment="1">
      <alignment vertical="center"/>
    </xf>
    <xf numFmtId="0" fontId="13" fillId="0" borderId="9" xfId="0" applyFont="1" applyBorder="1" applyAlignment="1">
      <alignment vertical="center"/>
    </xf>
    <xf numFmtId="4" fontId="11" fillId="2" borderId="10" xfId="5" applyNumberFormat="1" applyFont="1" applyFill="1" applyBorder="1" applyAlignment="1">
      <alignment vertical="center"/>
    </xf>
    <xf numFmtId="165" fontId="11" fillId="2" borderId="9" xfId="5" applyNumberFormat="1" applyFont="1" applyFill="1" applyBorder="1" applyAlignment="1">
      <alignment vertical="center"/>
    </xf>
    <xf numFmtId="165" fontId="11" fillId="2" borderId="2" xfId="5" applyNumberFormat="1" applyFont="1" applyFill="1" applyBorder="1" applyAlignment="1">
      <alignment vertical="center"/>
    </xf>
    <xf numFmtId="0" fontId="13" fillId="0" borderId="7" xfId="0" applyFont="1" applyBorder="1" applyAlignment="1">
      <alignment vertical="center"/>
    </xf>
    <xf numFmtId="0" fontId="13" fillId="0" borderId="0" xfId="0" applyFont="1" applyAlignment="1">
      <alignment vertical="center"/>
    </xf>
    <xf numFmtId="4" fontId="11" fillId="2" borderId="7" xfId="5" applyNumberFormat="1" applyFont="1" applyFill="1" applyBorder="1" applyAlignment="1">
      <alignment vertical="center"/>
    </xf>
    <xf numFmtId="165" fontId="11" fillId="2" borderId="0" xfId="5" applyNumberFormat="1" applyFont="1" applyFill="1" applyBorder="1" applyAlignment="1">
      <alignment vertical="center"/>
    </xf>
    <xf numFmtId="165" fontId="11" fillId="2" borderId="3" xfId="5" applyNumberFormat="1" applyFont="1" applyFill="1" applyBorder="1" applyAlignment="1">
      <alignment vertical="center"/>
    </xf>
    <xf numFmtId="0" fontId="13" fillId="0" borderId="20" xfId="0" applyFont="1" applyBorder="1" applyAlignment="1">
      <alignment vertical="center"/>
    </xf>
    <xf numFmtId="0" fontId="13" fillId="0" borderId="21" xfId="0" applyFont="1" applyBorder="1" applyAlignment="1">
      <alignment vertical="center"/>
    </xf>
    <xf numFmtId="4" fontId="11" fillId="2" borderId="20" xfId="5" applyNumberFormat="1" applyFont="1" applyFill="1" applyBorder="1" applyAlignment="1">
      <alignment vertical="center"/>
    </xf>
    <xf numFmtId="165" fontId="11" fillId="2" borderId="21" xfId="5" applyNumberFormat="1" applyFont="1" applyFill="1" applyBorder="1" applyAlignment="1">
      <alignment vertical="center"/>
    </xf>
    <xf numFmtId="165" fontId="11" fillId="2" borderId="22" xfId="5" applyNumberFormat="1" applyFont="1" applyFill="1" applyBorder="1" applyAlignment="1">
      <alignment vertical="center"/>
    </xf>
    <xf numFmtId="165" fontId="11" fillId="14" borderId="17" xfId="5" applyNumberFormat="1" applyFont="1" applyFill="1" applyBorder="1" applyAlignment="1">
      <alignment vertical="center"/>
    </xf>
    <xf numFmtId="165" fontId="11" fillId="14" borderId="18" xfId="5" applyNumberFormat="1" applyFont="1" applyFill="1" applyBorder="1" applyAlignment="1">
      <alignment vertical="center"/>
    </xf>
    <xf numFmtId="165" fontId="11" fillId="14" borderId="19" xfId="5" applyNumberFormat="1" applyFont="1" applyFill="1" applyBorder="1" applyAlignment="1">
      <alignment vertical="center"/>
    </xf>
    <xf numFmtId="4" fontId="11" fillId="2" borderId="12" xfId="5" applyNumberFormat="1" applyFont="1" applyFill="1" applyBorder="1" applyAlignment="1">
      <alignment vertical="center"/>
    </xf>
    <xf numFmtId="165" fontId="11" fillId="2" borderId="23" xfId="5" applyNumberFormat="1" applyFont="1" applyFill="1" applyBorder="1" applyAlignment="1">
      <alignment vertical="center"/>
    </xf>
    <xf numFmtId="165" fontId="11" fillId="2" borderId="13" xfId="5" applyNumberFormat="1" applyFont="1" applyFill="1" applyBorder="1" applyAlignment="1">
      <alignment vertical="center"/>
    </xf>
    <xf numFmtId="49" fontId="19" fillId="17" borderId="16" xfId="0" applyNumberFormat="1" applyFont="1" applyFill="1" applyBorder="1" applyAlignment="1">
      <alignment horizontal="center" vertical="center"/>
    </xf>
    <xf numFmtId="0" fontId="19" fillId="17" borderId="8" xfId="0" applyFont="1" applyFill="1" applyBorder="1" applyAlignment="1">
      <alignment horizontal="center" vertical="center"/>
    </xf>
    <xf numFmtId="0" fontId="0" fillId="17" borderId="8" xfId="0" applyFill="1" applyBorder="1"/>
    <xf numFmtId="0" fontId="0" fillId="17" borderId="6" xfId="0" applyFill="1" applyBorder="1"/>
    <xf numFmtId="0" fontId="13" fillId="18" borderId="17" xfId="0" applyFont="1" applyFill="1" applyBorder="1" applyAlignment="1">
      <alignment horizontal="left" vertical="center"/>
    </xf>
    <xf numFmtId="0" fontId="13" fillId="18" borderId="18" xfId="0" applyFont="1" applyFill="1" applyBorder="1" applyAlignment="1">
      <alignment horizontal="left" vertical="center"/>
    </xf>
    <xf numFmtId="165" fontId="11" fillId="18" borderId="17" xfId="5" applyNumberFormat="1" applyFont="1" applyFill="1" applyBorder="1" applyAlignment="1">
      <alignment vertical="center"/>
    </xf>
    <xf numFmtId="165" fontId="11" fillId="18" borderId="18" xfId="5" applyNumberFormat="1" applyFont="1" applyFill="1" applyBorder="1" applyAlignment="1">
      <alignment vertical="center"/>
    </xf>
    <xf numFmtId="165" fontId="11" fillId="18" borderId="19" xfId="5" applyNumberFormat="1" applyFont="1" applyFill="1" applyBorder="1" applyAlignment="1">
      <alignment vertical="center"/>
    </xf>
    <xf numFmtId="0" fontId="13" fillId="0" borderId="3" xfId="0" applyFont="1" applyBorder="1" applyAlignment="1">
      <alignment vertical="center"/>
    </xf>
    <xf numFmtId="0" fontId="13" fillId="0" borderId="22" xfId="0" applyFont="1" applyBorder="1" applyAlignment="1">
      <alignment vertical="center"/>
    </xf>
    <xf numFmtId="0" fontId="13" fillId="18" borderId="19" xfId="0" applyFont="1" applyFill="1" applyBorder="1" applyAlignment="1">
      <alignment horizontal="left" vertical="center"/>
    </xf>
    <xf numFmtId="0" fontId="13" fillId="0" borderId="7" xfId="0" applyFont="1" applyBorder="1" applyAlignment="1">
      <alignment wrapText="1"/>
    </xf>
    <xf numFmtId="0" fontId="13" fillId="0" borderId="0" xfId="0" applyFont="1" applyAlignment="1">
      <alignment wrapText="1"/>
    </xf>
    <xf numFmtId="0" fontId="13" fillId="0" borderId="3" xfId="0" applyFont="1" applyBorder="1" applyAlignment="1">
      <alignment wrapText="1"/>
    </xf>
    <xf numFmtId="0" fontId="13" fillId="0" borderId="1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3" fillId="0" borderId="4" xfId="0" applyFont="1" applyBorder="1" applyAlignment="1">
      <alignment wrapText="1"/>
    </xf>
    <xf numFmtId="0" fontId="27" fillId="20" borderId="1" xfId="0" applyFont="1" applyFill="1" applyBorder="1" applyAlignment="1">
      <alignment horizontal="center" vertical="center"/>
    </xf>
    <xf numFmtId="0" fontId="28" fillId="20" borderId="1" xfId="0" applyFont="1" applyFill="1" applyBorder="1" applyAlignment="1">
      <alignment horizontal="center" vertical="center"/>
    </xf>
    <xf numFmtId="0" fontId="13" fillId="0" borderId="7" xfId="0" applyFont="1" applyBorder="1"/>
    <xf numFmtId="0" fontId="13" fillId="0" borderId="0" xfId="0" applyFont="1"/>
    <xf numFmtId="0" fontId="13" fillId="0" borderId="3" xfId="0" applyFont="1" applyBorder="1"/>
    <xf numFmtId="0" fontId="13" fillId="0" borderId="10" xfId="0" applyFont="1" applyBorder="1" applyAlignment="1">
      <alignment wrapText="1"/>
    </xf>
    <xf numFmtId="0" fontId="13" fillId="0" borderId="9" xfId="0" applyFont="1" applyBorder="1" applyAlignment="1">
      <alignment wrapText="1"/>
    </xf>
    <xf numFmtId="0" fontId="13" fillId="0" borderId="2" xfId="0" applyFont="1" applyBorder="1" applyAlignment="1">
      <alignment wrapText="1"/>
    </xf>
    <xf numFmtId="0" fontId="10" fillId="19" borderId="5" xfId="0" applyFont="1" applyFill="1" applyBorder="1" applyAlignment="1">
      <alignment horizontal="center" vertical="center"/>
    </xf>
    <xf numFmtId="0" fontId="2" fillId="19" borderId="5" xfId="0" applyFont="1" applyFill="1" applyBorder="1" applyAlignment="1">
      <alignment horizontal="center" vertical="center"/>
    </xf>
    <xf numFmtId="0" fontId="27" fillId="21" borderId="1" xfId="0" applyFont="1" applyFill="1" applyBorder="1" applyAlignment="1">
      <alignment horizontal="center" vertical="center"/>
    </xf>
    <xf numFmtId="0" fontId="28" fillId="21" borderId="1" xfId="0" applyFont="1" applyFill="1" applyBorder="1" applyAlignment="1">
      <alignment horizontal="center" vertical="center"/>
    </xf>
    <xf numFmtId="0" fontId="27" fillId="16" borderId="1" xfId="0" applyFont="1" applyFill="1" applyBorder="1" applyAlignment="1">
      <alignment horizontal="center" vertical="center"/>
    </xf>
    <xf numFmtId="0" fontId="28" fillId="16" borderId="1" xfId="0" applyFont="1" applyFill="1" applyBorder="1" applyAlignment="1">
      <alignment horizontal="center" vertical="center"/>
    </xf>
    <xf numFmtId="0" fontId="27" fillId="22" borderId="1" xfId="0" applyFont="1" applyFill="1" applyBorder="1" applyAlignment="1">
      <alignment horizontal="center" vertical="center"/>
    </xf>
    <xf numFmtId="0" fontId="28" fillId="22" borderId="1" xfId="0" applyFont="1" applyFill="1" applyBorder="1" applyAlignment="1">
      <alignment horizontal="center" vertical="center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horizontal="left" vertical="center" wrapText="1"/>
    </xf>
    <xf numFmtId="49" fontId="0" fillId="0" borderId="16" xfId="0" applyNumberForma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49" fontId="9" fillId="0" borderId="16" xfId="0" applyNumberFormat="1" applyFont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49" fontId="9" fillId="0" borderId="6" xfId="0" applyNumberFormat="1" applyFont="1" applyBorder="1" applyAlignment="1">
      <alignment horizontal="center" vertical="center"/>
    </xf>
  </cellXfs>
  <cellStyles count="13">
    <cellStyle name="Euro" xfId="1" xr:uid="{00000000-0005-0000-0000-000000000000}"/>
    <cellStyle name="Euro 2" xfId="2" xr:uid="{00000000-0005-0000-0000-000001000000}"/>
    <cellStyle name="Euro 2 2" xfId="3" xr:uid="{00000000-0005-0000-0000-000002000000}"/>
    <cellStyle name="Euro 3" xfId="4" xr:uid="{00000000-0005-0000-0000-000003000000}"/>
    <cellStyle name="Milliers" xfId="5" builtinId="3"/>
    <cellStyle name="Milliers 2" xfId="6" xr:uid="{00000000-0005-0000-0000-000005000000}"/>
    <cellStyle name="Milliers 2 2" xfId="7" xr:uid="{00000000-0005-0000-0000-000006000000}"/>
    <cellStyle name="Milliers 3" xfId="8" xr:uid="{00000000-0005-0000-0000-000007000000}"/>
    <cellStyle name="Normal" xfId="0" builtinId="0"/>
    <cellStyle name="Normal 2" xfId="9" xr:uid="{00000000-0005-0000-0000-00000A000000}"/>
    <cellStyle name="Pourcentage 2" xfId="10" xr:uid="{00000000-0005-0000-0000-00000F000000}"/>
    <cellStyle name="Pourcentage 2 2" xfId="11" xr:uid="{00000000-0005-0000-0000-000010000000}"/>
    <cellStyle name="Pourcentage 3" xfId="12" xr:uid="{00000000-0005-0000-0000-000011000000}"/>
  </cellStyles>
  <dxfs count="0"/>
  <tableStyles count="0" defaultTableStyle="TableStyleMedium9" defaultPivotStyle="PivotStyleLight16"/>
  <colors>
    <mruColors>
      <color rgb="FFDDD9C4"/>
      <color rgb="FFE26B0A"/>
      <color rgb="FF948A54"/>
      <color rgb="FFB7DEE8"/>
      <color rgb="FFC5D9F1"/>
      <color rgb="FFFFCC99"/>
      <color rgb="FFEBF1DE"/>
      <color rgb="FF33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fr-FR">
                <a:latin typeface="Arial" panose="020B0604020202020204" pitchFamily="34" charset="0"/>
                <a:cs typeface="Arial" panose="020B0604020202020204" pitchFamily="34" charset="0"/>
              </a:rPr>
              <a:t>Résultat</a:t>
            </a:r>
            <a:r>
              <a:rPr lang="fr-FR" baseline="0">
                <a:latin typeface="Arial" panose="020B0604020202020204" pitchFamily="34" charset="0"/>
                <a:cs typeface="Arial" panose="020B0604020202020204" pitchFamily="34" charset="0"/>
              </a:rPr>
              <a:t> de l'exercice propre</a:t>
            </a:r>
            <a:endParaRPr lang="fr-FR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7034064046529821E-2"/>
          <c:y val="0.10728083209509658"/>
          <c:w val="0.7019660663367403"/>
          <c:h val="0.79173848439821692"/>
        </c:manualLayout>
      </c:layout>
      <c:barChart>
        <c:barDir val="col"/>
        <c:grouping val="clustered"/>
        <c:varyColors val="0"/>
        <c:ser>
          <c:idx val="2"/>
          <c:order val="0"/>
          <c:tx>
            <c:v> </c:v>
          </c:tx>
          <c:spPr>
            <a:solidFill>
              <a:schemeClr val="bg1"/>
            </a:solidFill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3DF5-4F04-B195-D9FC0B134044}"/>
            </c:ext>
          </c:extLst>
        </c:ser>
        <c:ser>
          <c:idx val="0"/>
          <c:order val="1"/>
          <c:tx>
            <c:v>Ordinaire</c:v>
          </c:tx>
          <c:spPr>
            <a:solidFill>
              <a:srgbClr val="92CDDC"/>
            </a:solidFill>
            <a:ln w="22225">
              <a:solidFill>
                <a:srgbClr val="92CDDC"/>
              </a:solidFill>
            </a:ln>
          </c:spPr>
          <c:invertIfNegative val="0"/>
          <c:cat>
            <c:numRef>
              <c:f>(Résultats!$H$8,Résultats!$K$8,Résultats!$N$8,Résultats!$Q$8,Résultats!$T$8)</c:f>
              <c:numCache>
                <c:formatCode>General</c:formatCode>
                <c:ptCount val="5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  <c:pt idx="3">
                  <c:v>2024</c:v>
                </c:pt>
                <c:pt idx="4">
                  <c:v>2025</c:v>
                </c:pt>
              </c:numCache>
            </c:numRef>
          </c:cat>
          <c:val>
            <c:numRef>
              <c:f>(Résultats!$H$9,Résultats!$K$9,Résultats!$N$9,Résultats!$Q$9,Résultats!$T$9)</c:f>
              <c:numCache>
                <c:formatCode>#,##0_ ;\-#,##0\ </c:formatCode>
                <c:ptCount val="5"/>
                <c:pt idx="0">
                  <c:v>103048.78000000119</c:v>
                </c:pt>
                <c:pt idx="1">
                  <c:v>40347.709999997169</c:v>
                </c:pt>
                <c:pt idx="2">
                  <c:v>61570.40000000596</c:v>
                </c:pt>
                <c:pt idx="3">
                  <c:v>2001.8700000047684</c:v>
                </c:pt>
                <c:pt idx="4">
                  <c:v>5484.4599999934435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DF5-4F04-B195-D9FC0B134044}"/>
            </c:ext>
          </c:extLst>
        </c:ser>
        <c:ser>
          <c:idx val="3"/>
          <c:order val="2"/>
          <c:tx>
            <c:v>  </c:v>
          </c:tx>
          <c:spPr>
            <a:solidFill>
              <a:schemeClr val="bg1"/>
            </a:solidFill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3DF5-4F04-B195-D9FC0B1340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829226128"/>
        <c:axId val="1"/>
      </c:barChart>
      <c:catAx>
        <c:axId val="1829226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8292261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5206340028230809"/>
          <c:y val="0.95840881702565772"/>
          <c:w val="0.28726625947129991"/>
          <c:h val="3.8377461361163427E-2"/>
        </c:manualLayout>
      </c:layout>
      <c:overlay val="0"/>
      <c:txPr>
        <a:bodyPr/>
        <a:lstStyle/>
        <a:p>
          <a:pPr>
            <a:defRPr sz="900">
              <a:latin typeface="Arial" panose="020B0604020202020204" pitchFamily="34" charset="0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fr-FR">
                <a:latin typeface="Arial" panose="020B0604020202020204" pitchFamily="34" charset="0"/>
                <a:cs typeface="Arial" panose="020B0604020202020204" pitchFamily="34" charset="0"/>
              </a:rPr>
              <a:t>Résultat</a:t>
            </a:r>
            <a:r>
              <a:rPr lang="fr-FR" baseline="0">
                <a:latin typeface="Arial" panose="020B0604020202020204" pitchFamily="34" charset="0"/>
                <a:cs typeface="Arial" panose="020B0604020202020204" pitchFamily="34" charset="0"/>
              </a:rPr>
              <a:t> global</a:t>
            </a:r>
            <a:endParaRPr lang="fr-FR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7089564092672855E-2"/>
          <c:y val="0.10728083209509658"/>
          <c:w val="0.70175134448251608"/>
          <c:h val="0.79768202080237738"/>
        </c:manualLayout>
      </c:layout>
      <c:barChart>
        <c:barDir val="col"/>
        <c:grouping val="clustered"/>
        <c:varyColors val="0"/>
        <c:ser>
          <c:idx val="2"/>
          <c:order val="0"/>
          <c:tx>
            <c:v> </c:v>
          </c:tx>
          <c:spPr>
            <a:solidFill>
              <a:schemeClr val="bg1"/>
            </a:solidFill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BEC4-4439-9241-337919D5BB58}"/>
            </c:ext>
          </c:extLst>
        </c:ser>
        <c:ser>
          <c:idx val="0"/>
          <c:order val="1"/>
          <c:tx>
            <c:v>Ordinaire</c:v>
          </c:tx>
          <c:spPr>
            <a:solidFill>
              <a:srgbClr val="92CDDC"/>
            </a:solidFill>
            <a:ln w="22225">
              <a:solidFill>
                <a:srgbClr val="92CDDC"/>
              </a:solidFill>
            </a:ln>
            <a:effectLst/>
          </c:spPr>
          <c:invertIfNegative val="0"/>
          <c:cat>
            <c:numRef>
              <c:f>(Résultats!$H$8,Résultats!$K$8,Résultats!$N$8,Résultats!$Q$8,Résultats!$T$8)</c:f>
              <c:numCache>
                <c:formatCode>General</c:formatCode>
                <c:ptCount val="5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  <c:pt idx="3">
                  <c:v>2024</c:v>
                </c:pt>
                <c:pt idx="4">
                  <c:v>2025</c:v>
                </c:pt>
              </c:numCache>
            </c:numRef>
          </c:cat>
          <c:val>
            <c:numRef>
              <c:f>(Résultats!$H$10,Résultats!$K$10,Résultats!$N$10,Résultats!$Q$10,Résultats!$T$10)</c:f>
              <c:numCache>
                <c:formatCode>#,##0_ ;\-#,##0\ </c:formatCode>
                <c:ptCount val="5"/>
                <c:pt idx="0">
                  <c:v>2621359.6700000018</c:v>
                </c:pt>
                <c:pt idx="1">
                  <c:v>2224889.099999994</c:v>
                </c:pt>
                <c:pt idx="2">
                  <c:v>2736707.5200000033</c:v>
                </c:pt>
                <c:pt idx="3">
                  <c:v>1297705.0300000086</c:v>
                </c:pt>
                <c:pt idx="4">
                  <c:v>1453729.2199999988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EC4-4439-9241-337919D5BB58}"/>
            </c:ext>
          </c:extLst>
        </c:ser>
        <c:ser>
          <c:idx val="3"/>
          <c:order val="2"/>
          <c:tx>
            <c:v>  </c:v>
          </c:tx>
          <c:spPr>
            <a:solidFill>
              <a:schemeClr val="bg1"/>
            </a:solidFill>
          </c:spPr>
          <c:invertIfNegative val="0"/>
          <c:val>
            <c:numLit>
              <c:formatCode>General</c:formatCode>
              <c:ptCount val="1"/>
              <c:pt idx="0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2-BEC4-4439-9241-337919D5BB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1829224048"/>
        <c:axId val="1"/>
      </c:barChart>
      <c:catAx>
        <c:axId val="1829224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82922404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5782091719803039"/>
          <c:y val="0.96173883539446114"/>
          <c:w val="0.28726625947129991"/>
          <c:h val="3.5143381965812966E-2"/>
        </c:manualLayout>
      </c:layout>
      <c:overlay val="0"/>
      <c:txPr>
        <a:bodyPr/>
        <a:lstStyle/>
        <a:p>
          <a:pPr>
            <a:defRPr sz="900">
              <a:latin typeface="Arial" panose="020B0604020202020204" pitchFamily="34" charset="0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fr-FR">
                <a:latin typeface="Arial" panose="020B0604020202020204" pitchFamily="34" charset="0"/>
                <a:cs typeface="Arial" panose="020B0604020202020204" pitchFamily="34" charset="0"/>
              </a:rPr>
              <a:t>Evolution</a:t>
            </a:r>
            <a:r>
              <a:rPr lang="fr-FR" baseline="0">
                <a:latin typeface="Arial" panose="020B0604020202020204" pitchFamily="34" charset="0"/>
                <a:cs typeface="Arial" panose="020B0604020202020204" pitchFamily="34" charset="0"/>
              </a:rPr>
              <a:t> des recettes et des dépenses ordinaires (exercice propre)</a:t>
            </a:r>
            <a:endParaRPr lang="fr-FR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6819059623333002"/>
          <c:y val="2.90072628655305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0697069327279108E-2"/>
          <c:y val="0.17370481698086496"/>
          <c:w val="0.88485852841201029"/>
          <c:h val="0.6452252208100542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'Ordinaire GE'!$H$8</c:f>
              <c:strCache>
                <c:ptCount val="1"/>
                <c:pt idx="0">
                  <c:v>Dépenses ordinaires (Prévisions)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invertIfNegative val="0"/>
          <c:cat>
            <c:numRef>
              <c:f>('Ordinaire GE'!$H$9,'Ordinaire GE'!$K$9,'Ordinaire GE'!$N$9,'Ordinaire GE'!$Q$9,'Ordinaire GE'!$T$9)</c:f>
              <c:numCache>
                <c:formatCode>General</c:formatCode>
                <c:ptCount val="5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  <c:pt idx="3">
                  <c:v>2024</c:v>
                </c:pt>
                <c:pt idx="4">
                  <c:v>2025</c:v>
                </c:pt>
              </c:numCache>
            </c:numRef>
          </c:cat>
          <c:val>
            <c:numRef>
              <c:f>('Ordinaire GE'!$H$15,'Ordinaire GE'!$K$15,'Ordinaire GE'!$N$15,'Ordinaire GE'!$Q$15,'Ordinaire GE'!$T$15)</c:f>
              <c:numCache>
                <c:formatCode>_-* #,##0\ _€_-;\-* #,##0\ _€_-;_-* "-"??\ _€_-;_-@_-</c:formatCode>
                <c:ptCount val="5"/>
                <c:pt idx="0">
                  <c:v>30562936.59</c:v>
                </c:pt>
                <c:pt idx="1">
                  <c:v>31897644.150000002</c:v>
                </c:pt>
                <c:pt idx="2">
                  <c:v>36154000.849999994</c:v>
                </c:pt>
                <c:pt idx="3">
                  <c:v>36578383.379999995</c:v>
                </c:pt>
                <c:pt idx="4">
                  <c:v>38421581.060000002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220-4FAF-A832-02ED65A229C6}"/>
            </c:ext>
          </c:extLst>
        </c:ser>
        <c:ser>
          <c:idx val="1"/>
          <c:order val="1"/>
          <c:tx>
            <c:strRef>
              <c:f>'Ordinaire GE'!$H$20</c:f>
              <c:strCache>
                <c:ptCount val="1"/>
                <c:pt idx="0">
                  <c:v>Recettes ordinaires (Prévisions)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invertIfNegative val="0"/>
          <c:cat>
            <c:numRef>
              <c:f>('Ordinaire GE'!$H$9,'Ordinaire GE'!$K$9,'Ordinaire GE'!$N$9,'Ordinaire GE'!$Q$9,'Ordinaire GE'!$T$9)</c:f>
              <c:numCache>
                <c:formatCode>General</c:formatCode>
                <c:ptCount val="5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  <c:pt idx="3">
                  <c:v>2024</c:v>
                </c:pt>
                <c:pt idx="4">
                  <c:v>2025</c:v>
                </c:pt>
              </c:numCache>
            </c:numRef>
          </c:cat>
          <c:val>
            <c:numRef>
              <c:f>('Ordinaire GE'!$H$26,'Ordinaire GE'!$K$26,'Ordinaire GE'!$N$26,'Ordinaire GE'!$Q$26,'Ordinaire GE'!$T$26)</c:f>
              <c:numCache>
                <c:formatCode>_-* #,##0\ _€_-;\-* #,##0\ _€_-;_-* "-"??\ _€_-;_-@_-</c:formatCode>
                <c:ptCount val="5"/>
                <c:pt idx="0">
                  <c:v>30665985.370000001</c:v>
                </c:pt>
                <c:pt idx="1">
                  <c:v>31937991.859999999</c:v>
                </c:pt>
                <c:pt idx="2">
                  <c:v>36215571.25</c:v>
                </c:pt>
                <c:pt idx="3">
                  <c:v>36580385.25</c:v>
                </c:pt>
                <c:pt idx="4">
                  <c:v>38427065.519999996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220-4FAF-A832-02ED65A229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29221552"/>
        <c:axId val="1"/>
      </c:barChart>
      <c:catAx>
        <c:axId val="1829221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\ _€_-;\-* #,##0\ _€_-;_-* &quot;-&quot;??\ _€_-;_-@_-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82922155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3.6251151471155485E-2"/>
          <c:y val="0.92207407511121242"/>
          <c:w val="0.93377966030872916"/>
          <c:h val="5.9141777412380969E-2"/>
        </c:manualLayout>
      </c:layout>
      <c:overlay val="0"/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fr-FR">
                <a:latin typeface="Arial" panose="020B0604020202020204" pitchFamily="34" charset="0"/>
                <a:cs typeface="Arial" panose="020B0604020202020204" pitchFamily="34" charset="0"/>
              </a:rPr>
              <a:t>Evolution</a:t>
            </a:r>
            <a:r>
              <a:rPr lang="fr-FR" baseline="0">
                <a:latin typeface="Arial" panose="020B0604020202020204" pitchFamily="34" charset="0"/>
                <a:cs typeface="Arial" panose="020B0604020202020204" pitchFamily="34" charset="0"/>
              </a:rPr>
              <a:t> des recettes et des dépenses extraordinaires (exercice propre)</a:t>
            </a:r>
            <a:endParaRPr lang="fr-FR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6819072278453137"/>
          <c:y val="3.59655043119610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0697069327279108E-2"/>
          <c:y val="0.18100637730201083"/>
          <c:w val="0.88485852841201029"/>
          <c:h val="0.6348802086722632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'Extraordinaire GE'!$H$8</c:f>
              <c:strCache>
                <c:ptCount val="1"/>
                <c:pt idx="0">
                  <c:v>Dépenses extraordinaires (Prévisions)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invertIfNegative val="0"/>
          <c:cat>
            <c:numRef>
              <c:f>('Extraordinaire GE'!$H$9,'Extraordinaire GE'!$K$9,'Extraordinaire GE'!$N$9,'Extraordinaire GE'!$Q$9,'Extraordinaire GE'!$T$9)</c:f>
              <c:numCache>
                <c:formatCode>General</c:formatCode>
                <c:ptCount val="5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  <c:pt idx="3">
                  <c:v>2024</c:v>
                </c:pt>
                <c:pt idx="4">
                  <c:v>2025</c:v>
                </c:pt>
              </c:numCache>
            </c:numRef>
          </c:cat>
          <c:val>
            <c:numRef>
              <c:f>('Extraordinaire GE'!$H$15,'Extraordinaire GE'!$K$15,'Extraordinaire GE'!$N$15,'Extraordinaire GE'!$Q$15,'Extraordinaire GE'!$T$15)</c:f>
              <c:numCache>
                <c:formatCode>_-* #,##0\ _€_-;\-* #,##0\ _€_-;_-* "-"??\ _€_-;_-@_-</c:formatCode>
                <c:ptCount val="5"/>
                <c:pt idx="0">
                  <c:v>22593814.029999997</c:v>
                </c:pt>
                <c:pt idx="1">
                  <c:v>31763021.09</c:v>
                </c:pt>
                <c:pt idx="2">
                  <c:v>35065041.770000003</c:v>
                </c:pt>
                <c:pt idx="3">
                  <c:v>36079750.090000004</c:v>
                </c:pt>
                <c:pt idx="4">
                  <c:v>31727599.34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DA9-4A8D-831C-0B2D36AF9C99}"/>
            </c:ext>
          </c:extLst>
        </c:ser>
        <c:ser>
          <c:idx val="1"/>
          <c:order val="1"/>
          <c:tx>
            <c:strRef>
              <c:f>'Extraordinaire GE'!$H$20</c:f>
              <c:strCache>
                <c:ptCount val="1"/>
                <c:pt idx="0">
                  <c:v>Recettes extraordinaires (Prévisions)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invertIfNegative val="0"/>
          <c:cat>
            <c:numRef>
              <c:f>('Extraordinaire GE'!$H$9,'Extraordinaire GE'!$K$9,'Extraordinaire GE'!$N$9,'Extraordinaire GE'!$Q$9,'Extraordinaire GE'!$T$9)</c:f>
              <c:numCache>
                <c:formatCode>General</c:formatCode>
                <c:ptCount val="5"/>
                <c:pt idx="0">
                  <c:v>2021</c:v>
                </c:pt>
                <c:pt idx="1">
                  <c:v>2022</c:v>
                </c:pt>
                <c:pt idx="2">
                  <c:v>2023</c:v>
                </c:pt>
                <c:pt idx="3">
                  <c:v>2024</c:v>
                </c:pt>
                <c:pt idx="4">
                  <c:v>2025</c:v>
                </c:pt>
              </c:numCache>
            </c:numRef>
          </c:cat>
          <c:val>
            <c:numRef>
              <c:f>('Extraordinaire GE'!$H$26,'Extraordinaire GE'!$K$26,'Extraordinaire GE'!$N$26,'Extraordinaire GE'!$Q$26,'Extraordinaire GE'!$T$26)</c:f>
              <c:numCache>
                <c:formatCode>_-* #,##0\ _€_-;\-* #,##0\ _€_-;_-* "-"??\ _€_-;_-@_-</c:formatCode>
                <c:ptCount val="5"/>
                <c:pt idx="0">
                  <c:v>15601441.359999999</c:v>
                </c:pt>
                <c:pt idx="1">
                  <c:v>31061526.84</c:v>
                </c:pt>
                <c:pt idx="2">
                  <c:v>35733655.189999998</c:v>
                </c:pt>
                <c:pt idx="3">
                  <c:v>36120937.469999999</c:v>
                </c:pt>
                <c:pt idx="4">
                  <c:v>28145963.789999999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DA9-4A8D-831C-0B2D36AF9C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79877104"/>
        <c:axId val="1"/>
      </c:barChart>
      <c:catAx>
        <c:axId val="1279877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* #,##0\ _€_-;\-* #,##0\ _€_-;_-* &quot;-&quot;??\ _€_-;_-@_-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127987710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3.6251151471155485E-2"/>
          <c:y val="0.92351244585371994"/>
          <c:w val="0.93377966030872916"/>
          <c:h val="5.8049353739376683E-2"/>
        </c:manualLayout>
      </c:layout>
      <c:overlay val="0"/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2196465</xdr:colOff>
      <xdr:row>5</xdr:row>
      <xdr:rowOff>133350</xdr:rowOff>
    </xdr:from>
    <xdr:to>
      <xdr:col>1</xdr:col>
      <xdr:colOff>2628866</xdr:colOff>
      <xdr:row>7</xdr:row>
      <xdr:rowOff>19050</xdr:rowOff>
    </xdr:to>
    <xdr:sp macro="[0]!enregistreinternet" textlink="">
      <xdr:nvSpPr>
        <xdr:cNvPr id="6145" name="Text Box 1">
          <a:extLst>
            <a:ext uri="{FF2B5EF4-FFF2-40B4-BE49-F238E27FC236}">
              <a16:creationId xmlns:a16="http://schemas.microsoft.com/office/drawing/2014/main" id="{8A37BDFC-C5E3-45CF-92BE-3AD6260F94CB}"/>
            </a:ext>
          </a:extLst>
        </xdr:cNvPr>
        <xdr:cNvSpPr txBox="1">
          <a:spLocks noChangeArrowheads="1"/>
        </xdr:cNvSpPr>
      </xdr:nvSpPr>
      <xdr:spPr bwMode="auto">
        <a:xfrm>
          <a:off x="2200275" y="942975"/>
          <a:ext cx="2647950" cy="209550"/>
        </a:xfrm>
        <a:prstGeom prst="rect">
          <a:avLst/>
        </a:prstGeom>
        <a:solidFill>
          <a:srgbClr val="CCCCFF"/>
        </a:solidFill>
        <a:ln w="38100" cmpd="dbl">
          <a:solidFill>
            <a:srgbClr val="000080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fr-BE" sz="1000" b="1" i="0" strike="noStrike">
              <a:solidFill>
                <a:srgbClr val="000000"/>
              </a:solidFill>
              <a:latin typeface="Arial"/>
              <a:cs typeface="Arial"/>
            </a:rPr>
            <a:t>Génération des pages web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209550</xdr:colOff>
      <xdr:row>6</xdr:row>
      <xdr:rowOff>104775</xdr:rowOff>
    </xdr:from>
    <xdr:to>
      <xdr:col>5</xdr:col>
      <xdr:colOff>66675</xdr:colOff>
      <xdr:row>8</xdr:row>
      <xdr:rowOff>47625</xdr:rowOff>
    </xdr:to>
    <xdr:pic>
      <xdr:nvPicPr>
        <xdr:cNvPr id="7801898" name="Image 2">
          <a:extLst>
            <a:ext uri="{FF2B5EF4-FFF2-40B4-BE49-F238E27FC236}">
              <a16:creationId xmlns:a16="http://schemas.microsoft.com/office/drawing/2014/main" id="{A575F641-E840-42DA-B834-9E386221E4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1104900"/>
          <a:ext cx="9144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342900</xdr:colOff>
      <xdr:row>6</xdr:row>
      <xdr:rowOff>114300</xdr:rowOff>
    </xdr:from>
    <xdr:to>
      <xdr:col>20</xdr:col>
      <xdr:colOff>590550</xdr:colOff>
      <xdr:row>7</xdr:row>
      <xdr:rowOff>123825</xdr:rowOff>
    </xdr:to>
    <xdr:pic>
      <xdr:nvPicPr>
        <xdr:cNvPr id="7801899" name="Image 1">
          <a:extLst>
            <a:ext uri="{FF2B5EF4-FFF2-40B4-BE49-F238E27FC236}">
              <a16:creationId xmlns:a16="http://schemas.microsoft.com/office/drawing/2014/main" id="{DDA9C221-EDB2-483D-B399-7F3679892F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1114425"/>
          <a:ext cx="136207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12</xdr:row>
      <xdr:rowOff>193675</xdr:rowOff>
    </xdr:from>
    <xdr:to>
      <xdr:col>12</xdr:col>
      <xdr:colOff>142875</xdr:colOff>
      <xdr:row>32</xdr:row>
      <xdr:rowOff>174625</xdr:rowOff>
    </xdr:to>
    <xdr:graphicFrame macro="">
      <xdr:nvGraphicFramePr>
        <xdr:cNvPr id="6793690" name="Graphique 2">
          <a:extLst>
            <a:ext uri="{FF2B5EF4-FFF2-40B4-BE49-F238E27FC236}">
              <a16:creationId xmlns:a16="http://schemas.microsoft.com/office/drawing/2014/main" id="{A88F9CE9-C582-4330-B091-BCDEA63517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3175</xdr:colOff>
      <xdr:row>12</xdr:row>
      <xdr:rowOff>193675</xdr:rowOff>
    </xdr:from>
    <xdr:to>
      <xdr:col>23</xdr:col>
      <xdr:colOff>561975</xdr:colOff>
      <xdr:row>32</xdr:row>
      <xdr:rowOff>174625</xdr:rowOff>
    </xdr:to>
    <xdr:graphicFrame macro="">
      <xdr:nvGraphicFramePr>
        <xdr:cNvPr id="6793691" name="Graphique 7">
          <a:extLst>
            <a:ext uri="{FF2B5EF4-FFF2-40B4-BE49-F238E27FC236}">
              <a16:creationId xmlns:a16="http://schemas.microsoft.com/office/drawing/2014/main" id="{9FB8FC4F-4963-462A-99BB-AC00140F0D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34</xdr:row>
      <xdr:rowOff>161925</xdr:rowOff>
    </xdr:from>
    <xdr:to>
      <xdr:col>21</xdr:col>
      <xdr:colOff>323850</xdr:colOff>
      <xdr:row>56</xdr:row>
      <xdr:rowOff>142875</xdr:rowOff>
    </xdr:to>
    <xdr:graphicFrame macro="">
      <xdr:nvGraphicFramePr>
        <xdr:cNvPr id="7538739" name="Graphique 2">
          <a:extLst>
            <a:ext uri="{FF2B5EF4-FFF2-40B4-BE49-F238E27FC236}">
              <a16:creationId xmlns:a16="http://schemas.microsoft.com/office/drawing/2014/main" id="{2F55E450-DCCB-4A63-89EB-1871E9484E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35</xdr:row>
      <xdr:rowOff>0</xdr:rowOff>
    </xdr:from>
    <xdr:to>
      <xdr:col>22</xdr:col>
      <xdr:colOff>9525</xdr:colOff>
      <xdr:row>57</xdr:row>
      <xdr:rowOff>47625</xdr:rowOff>
    </xdr:to>
    <xdr:graphicFrame macro="">
      <xdr:nvGraphicFramePr>
        <xdr:cNvPr id="7555123" name="Graphique 2">
          <a:extLst>
            <a:ext uri="{FF2B5EF4-FFF2-40B4-BE49-F238E27FC236}">
              <a16:creationId xmlns:a16="http://schemas.microsoft.com/office/drawing/2014/main" id="{ED6F37F4-0D81-45FE-A9EC-8FED40272B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A1:E7"/>
  <sheetViews>
    <sheetView workbookViewId="0">
      <selection activeCell="C9" sqref="C9"/>
    </sheetView>
  </sheetViews>
  <sheetFormatPr baseColWidth="10" defaultRowHeight="12.75" x14ac:dyDescent="0.2"/>
  <cols>
    <col min="1" max="1" width="33.28515625" customWidth="1"/>
    <col min="2" max="2" width="39.42578125" customWidth="1"/>
    <col min="3" max="3" width="36.7109375" customWidth="1"/>
    <col min="4" max="4" width="29" customWidth="1"/>
  </cols>
  <sheetData>
    <row r="1" spans="1:5" x14ac:dyDescent="0.2">
      <c r="A1" s="1" t="e">
        <f>#REF!</f>
        <v>#REF!</v>
      </c>
      <c r="B1" s="1"/>
      <c r="C1" s="1" t="s">
        <v>0</v>
      </c>
      <c r="D1" s="1"/>
      <c r="E1" s="1"/>
    </row>
    <row r="2" spans="1:5" x14ac:dyDescent="0.2">
      <c r="A2" s="1"/>
      <c r="B2" s="1"/>
      <c r="C2" s="1"/>
      <c r="D2" s="1"/>
      <c r="E2" s="1"/>
    </row>
    <row r="3" spans="1:5" x14ac:dyDescent="0.2">
      <c r="A3" s="8" t="s">
        <v>8</v>
      </c>
      <c r="B3" s="9" t="s">
        <v>9</v>
      </c>
    </row>
    <row r="5" spans="1:5" x14ac:dyDescent="0.2">
      <c r="A5" t="s">
        <v>10</v>
      </c>
      <c r="B5" s="10"/>
      <c r="C5" s="4"/>
    </row>
    <row r="6" spans="1:5" x14ac:dyDescent="0.2">
      <c r="B6" s="4"/>
      <c r="C6" s="4"/>
    </row>
    <row r="7" spans="1:5" x14ac:dyDescent="0.2">
      <c r="B7" s="10"/>
      <c r="C7" s="4" t="s">
        <v>11</v>
      </c>
    </row>
  </sheetData>
  <pageMargins left="0.78740157499999996" right="0.78740157499999996" top="0.984251969" bottom="0.984251969" header="0.4921259845" footer="0.4921259845"/>
  <pageSetup paperSize="9" orientation="landscape" horizont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2"/>
  <dimension ref="A1:V38"/>
  <sheetViews>
    <sheetView topLeftCell="A7" zoomScaleNormal="100" workbookViewId="0">
      <selection activeCell="X17" sqref="X17"/>
    </sheetView>
  </sheetViews>
  <sheetFormatPr baseColWidth="10" defaultRowHeight="12.75" x14ac:dyDescent="0.2"/>
  <cols>
    <col min="1" max="13" width="5.28515625" customWidth="1"/>
    <col min="14" max="14" width="7.7109375" customWidth="1"/>
    <col min="15" max="19" width="5.28515625" customWidth="1"/>
  </cols>
  <sheetData>
    <row r="1" spans="1:22" ht="12.75" customHeight="1" x14ac:dyDescent="0.2">
      <c r="A1" s="152" t="s">
        <v>84</v>
      </c>
      <c r="B1" s="153"/>
      <c r="C1" s="153"/>
      <c r="D1" s="153"/>
      <c r="E1" s="153"/>
      <c r="F1" s="153"/>
      <c r="G1" s="156" t="s">
        <v>78</v>
      </c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23"/>
      <c r="U1" s="96" t="s">
        <v>12</v>
      </c>
      <c r="V1" s="133">
        <v>52021</v>
      </c>
    </row>
    <row r="2" spans="1:22" x14ac:dyDescent="0.2">
      <c r="A2" s="154"/>
      <c r="B2" s="155"/>
      <c r="C2" s="155"/>
      <c r="D2" s="155"/>
      <c r="E2" s="155"/>
      <c r="F2" s="155"/>
      <c r="G2" s="158"/>
      <c r="H2" s="158"/>
      <c r="I2" s="158"/>
      <c r="J2" s="158"/>
      <c r="K2" s="158"/>
      <c r="L2" s="158"/>
      <c r="M2" s="158"/>
      <c r="N2" s="158"/>
      <c r="O2" s="158"/>
      <c r="P2" s="158"/>
      <c r="Q2" s="158"/>
      <c r="R2" s="158"/>
      <c r="S2" s="158"/>
      <c r="T2" s="124"/>
      <c r="U2" s="97" t="s">
        <v>1</v>
      </c>
      <c r="V2" s="134">
        <f>R27</f>
        <v>2025</v>
      </c>
    </row>
    <row r="3" spans="1:22" x14ac:dyDescent="0.2">
      <c r="A3" s="61" t="s">
        <v>77</v>
      </c>
      <c r="B3" s="15"/>
      <c r="C3" s="15"/>
      <c r="D3" s="15"/>
      <c r="E3" s="15"/>
      <c r="F3" s="26"/>
      <c r="G3" s="26"/>
      <c r="H3" s="15"/>
      <c r="I3" s="15"/>
      <c r="J3" s="25"/>
      <c r="K3" s="25"/>
      <c r="L3" s="25"/>
      <c r="M3" s="25"/>
      <c r="N3" s="15"/>
      <c r="O3" s="15"/>
      <c r="U3" s="71" t="s">
        <v>30</v>
      </c>
      <c r="V3" s="144">
        <v>2</v>
      </c>
    </row>
    <row r="4" spans="1:22" ht="13.9" customHeight="1" thickBot="1" x14ac:dyDescent="0.25">
      <c r="A4" s="61"/>
      <c r="B4" s="15"/>
      <c r="C4" s="15"/>
      <c r="D4" s="15"/>
      <c r="E4" s="15"/>
      <c r="F4" s="25"/>
      <c r="G4" s="25"/>
      <c r="H4" s="15"/>
      <c r="I4" s="15"/>
      <c r="J4" s="25"/>
      <c r="K4" s="25"/>
      <c r="L4" s="25"/>
      <c r="M4" s="25"/>
      <c r="N4" s="15"/>
      <c r="O4" s="15"/>
      <c r="P4" s="71"/>
      <c r="Q4" s="71"/>
      <c r="R4" s="72"/>
      <c r="S4" s="72"/>
    </row>
    <row r="5" spans="1:22" ht="13.9" customHeight="1" thickTop="1" x14ac:dyDescent="0.2">
      <c r="C5" s="74"/>
      <c r="D5" s="75"/>
      <c r="E5" s="75"/>
      <c r="F5" s="75"/>
      <c r="G5" s="75"/>
      <c r="H5" s="76"/>
      <c r="I5" s="76"/>
      <c r="J5" s="75"/>
      <c r="K5" s="75"/>
      <c r="L5" s="76"/>
      <c r="M5" s="76"/>
      <c r="N5" s="76"/>
      <c r="O5" s="76"/>
      <c r="P5" s="75"/>
      <c r="Q5" s="75"/>
      <c r="R5" s="77"/>
      <c r="S5" s="77"/>
      <c r="T5" s="78"/>
      <c r="U5" s="79"/>
    </row>
    <row r="6" spans="1:22" ht="13.9" customHeight="1" x14ac:dyDescent="0.2">
      <c r="C6" s="80"/>
      <c r="D6" s="81"/>
      <c r="E6" s="81"/>
      <c r="F6" s="81"/>
      <c r="G6" s="140"/>
      <c r="H6" s="141"/>
      <c r="I6" s="141"/>
      <c r="J6" s="140"/>
      <c r="K6" s="140"/>
      <c r="L6" s="141"/>
      <c r="M6" s="141"/>
      <c r="N6" s="141"/>
      <c r="O6" s="141"/>
      <c r="P6" s="140"/>
      <c r="Q6" s="140"/>
      <c r="R6" s="142"/>
      <c r="S6" s="142"/>
      <c r="T6" s="84"/>
      <c r="U6" s="85"/>
    </row>
    <row r="7" spans="1:22" ht="57" customHeight="1" x14ac:dyDescent="0.2">
      <c r="C7" s="80"/>
      <c r="D7" s="81"/>
      <c r="E7" s="81"/>
      <c r="F7" s="138"/>
      <c r="G7" s="179" t="s">
        <v>85</v>
      </c>
      <c r="H7" s="180"/>
      <c r="I7" s="180"/>
      <c r="J7" s="180"/>
      <c r="K7" s="180"/>
      <c r="L7" s="180"/>
      <c r="M7" s="180"/>
      <c r="N7" s="180"/>
      <c r="O7" s="180"/>
      <c r="P7" s="180"/>
      <c r="Q7" s="180"/>
      <c r="R7" s="180"/>
      <c r="S7" s="180"/>
      <c r="T7" s="139"/>
      <c r="U7" s="85"/>
    </row>
    <row r="8" spans="1:22" ht="13.9" customHeight="1" x14ac:dyDescent="0.2">
      <c r="C8" s="80"/>
      <c r="D8" s="81"/>
      <c r="E8" s="81"/>
      <c r="F8" s="138"/>
      <c r="G8" s="180"/>
      <c r="H8" s="180"/>
      <c r="I8" s="180"/>
      <c r="J8" s="180"/>
      <c r="K8" s="180"/>
      <c r="L8" s="180"/>
      <c r="M8" s="180"/>
      <c r="N8" s="180"/>
      <c r="O8" s="180"/>
      <c r="P8" s="180"/>
      <c r="Q8" s="180"/>
      <c r="R8" s="180"/>
      <c r="S8" s="143"/>
      <c r="T8" s="139"/>
      <c r="U8" s="85"/>
      <c r="V8" s="73"/>
    </row>
    <row r="9" spans="1:22" ht="13.9" customHeight="1" x14ac:dyDescent="0.2">
      <c r="C9" s="80"/>
      <c r="D9" s="81"/>
      <c r="E9" s="81"/>
      <c r="F9" s="138"/>
      <c r="G9" s="180"/>
      <c r="H9" s="180"/>
      <c r="I9" s="180"/>
      <c r="J9" s="180"/>
      <c r="K9" s="180"/>
      <c r="L9" s="180"/>
      <c r="M9" s="180"/>
      <c r="N9" s="180"/>
      <c r="O9" s="180"/>
      <c r="P9" s="180"/>
      <c r="Q9" s="180"/>
      <c r="R9" s="180"/>
      <c r="S9" s="143"/>
      <c r="T9" s="139"/>
      <c r="U9" s="85"/>
    </row>
    <row r="10" spans="1:22" ht="13.9" customHeight="1" x14ac:dyDescent="0.2">
      <c r="C10" s="80"/>
      <c r="D10" s="81"/>
      <c r="E10" s="81"/>
      <c r="F10" s="138"/>
      <c r="G10" s="180"/>
      <c r="H10" s="180"/>
      <c r="I10" s="180"/>
      <c r="J10" s="180"/>
      <c r="K10" s="180"/>
      <c r="L10" s="180"/>
      <c r="M10" s="180"/>
      <c r="N10" s="180"/>
      <c r="O10" s="180"/>
      <c r="P10" s="180"/>
      <c r="Q10" s="180"/>
      <c r="R10" s="180"/>
      <c r="S10" s="143"/>
      <c r="T10" s="139"/>
      <c r="U10" s="85"/>
    </row>
    <row r="11" spans="1:22" ht="13.9" customHeight="1" x14ac:dyDescent="0.2">
      <c r="C11" s="80"/>
      <c r="D11" s="81"/>
      <c r="E11" s="81"/>
      <c r="F11" s="81"/>
      <c r="G11" s="181" t="s">
        <v>86</v>
      </c>
      <c r="H11" s="182"/>
      <c r="I11" s="182"/>
      <c r="J11" s="182"/>
      <c r="K11" s="182"/>
      <c r="L11" s="182"/>
      <c r="M11" s="182"/>
      <c r="N11" s="182"/>
      <c r="O11" s="182"/>
      <c r="P11" s="182"/>
      <c r="Q11" s="182"/>
      <c r="R11" s="182"/>
      <c r="S11" s="183"/>
      <c r="T11" s="84"/>
      <c r="U11" s="85"/>
    </row>
    <row r="12" spans="1:22" ht="13.9" customHeight="1" x14ac:dyDescent="0.2">
      <c r="C12" s="80"/>
      <c r="D12" s="81"/>
      <c r="E12" s="81"/>
      <c r="F12" s="81"/>
      <c r="G12" s="81"/>
      <c r="H12" s="82"/>
      <c r="I12" s="82"/>
      <c r="J12" s="81"/>
      <c r="K12" s="81"/>
      <c r="L12" s="82"/>
      <c r="M12" s="82"/>
      <c r="N12" s="82"/>
      <c r="O12" s="82"/>
      <c r="P12" s="81"/>
      <c r="Q12" s="81"/>
      <c r="R12" s="83"/>
      <c r="S12" s="83"/>
      <c r="T12" s="84"/>
      <c r="U12" s="85"/>
    </row>
    <row r="13" spans="1:22" ht="13.9" customHeight="1" x14ac:dyDescent="0.2">
      <c r="C13" s="80"/>
      <c r="D13" s="81"/>
      <c r="E13" s="81"/>
      <c r="F13" s="81"/>
      <c r="G13" s="81"/>
      <c r="H13" s="82"/>
      <c r="I13" s="82"/>
      <c r="J13" s="81"/>
      <c r="K13" s="81"/>
      <c r="L13" s="82"/>
      <c r="M13" s="82"/>
      <c r="N13" s="82"/>
      <c r="O13" s="82"/>
      <c r="P13" s="81"/>
      <c r="Q13" s="81"/>
      <c r="R13" s="83"/>
      <c r="S13" s="83"/>
      <c r="T13" s="84"/>
      <c r="U13" s="85"/>
    </row>
    <row r="14" spans="1:22" ht="13.9" customHeight="1" thickBot="1" x14ac:dyDescent="0.25">
      <c r="C14" s="86"/>
      <c r="D14" s="87"/>
      <c r="E14" s="87"/>
      <c r="F14" s="87"/>
      <c r="G14" s="87"/>
      <c r="H14" s="88"/>
      <c r="I14" s="88"/>
      <c r="J14" s="87"/>
      <c r="K14" s="87"/>
      <c r="L14" s="88"/>
      <c r="M14" s="88"/>
      <c r="N14" s="88"/>
      <c r="O14" s="88"/>
      <c r="P14" s="87"/>
      <c r="Q14" s="87"/>
      <c r="R14" s="89"/>
      <c r="S14" s="89"/>
      <c r="T14" s="90"/>
      <c r="U14" s="91"/>
    </row>
    <row r="15" spans="1:22" ht="13.9" customHeight="1" thickTop="1" x14ac:dyDescent="0.2">
      <c r="C15" s="136"/>
      <c r="D15" s="136"/>
      <c r="E15" s="136"/>
      <c r="F15" s="136"/>
      <c r="G15" s="136"/>
      <c r="H15" s="136"/>
      <c r="I15" s="136"/>
    </row>
    <row r="16" spans="1:22" ht="13.15" customHeight="1" x14ac:dyDescent="0.2">
      <c r="C16" s="24"/>
      <c r="D16" s="23"/>
      <c r="E16" s="23"/>
      <c r="F16" s="23"/>
      <c r="G16" s="23"/>
      <c r="H16" s="23"/>
      <c r="I16" s="23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5"/>
    </row>
    <row r="17" spans="3:21" ht="16.149999999999999" customHeight="1" x14ac:dyDescent="0.2">
      <c r="C17" s="167" t="s">
        <v>79</v>
      </c>
      <c r="D17" s="166"/>
      <c r="E17" s="166"/>
      <c r="F17" s="166"/>
      <c r="G17" s="166"/>
      <c r="H17" s="166"/>
      <c r="I17" s="166"/>
      <c r="J17" s="174" t="s">
        <v>80</v>
      </c>
      <c r="K17" s="175"/>
      <c r="L17" s="175"/>
      <c r="M17" s="175"/>
      <c r="N17" s="175"/>
      <c r="O17" s="175"/>
      <c r="P17" s="175"/>
      <c r="Q17" s="175"/>
      <c r="R17" s="175"/>
      <c r="S17" s="175"/>
      <c r="T17" s="175"/>
      <c r="U17" s="6"/>
    </row>
    <row r="18" spans="3:21" ht="16.149999999999999" customHeight="1" x14ac:dyDescent="0.2">
      <c r="C18" s="102"/>
      <c r="D18" s="22"/>
      <c r="E18" s="18"/>
      <c r="F18" s="18"/>
      <c r="G18" s="18"/>
      <c r="H18" s="18"/>
      <c r="O18" s="18"/>
      <c r="P18" s="18"/>
      <c r="Q18" s="18"/>
      <c r="R18" s="18"/>
      <c r="U18" s="6"/>
    </row>
    <row r="19" spans="3:21" ht="16.149999999999999" customHeight="1" x14ac:dyDescent="0.2">
      <c r="C19" s="165" t="s">
        <v>4</v>
      </c>
      <c r="D19" s="166"/>
      <c r="E19" s="166"/>
      <c r="F19" s="166"/>
      <c r="G19" s="166"/>
      <c r="H19" s="166"/>
      <c r="I19" s="168"/>
      <c r="J19" s="145" t="s">
        <v>81</v>
      </c>
      <c r="K19" s="100"/>
      <c r="L19" s="100"/>
      <c r="M19" s="100"/>
      <c r="N19" s="100"/>
      <c r="O19" s="100"/>
      <c r="P19" s="100"/>
      <c r="Q19" s="100"/>
      <c r="R19" s="100"/>
      <c r="S19" s="100"/>
      <c r="T19" s="101"/>
      <c r="U19" s="6"/>
    </row>
    <row r="20" spans="3:21" ht="16.149999999999999" customHeight="1" x14ac:dyDescent="0.2">
      <c r="C20" s="19"/>
      <c r="J20" s="146" t="s">
        <v>82</v>
      </c>
      <c r="K20" s="93"/>
      <c r="L20" s="93"/>
      <c r="M20" s="93"/>
      <c r="N20" s="93"/>
      <c r="O20" s="93"/>
      <c r="P20" s="93"/>
      <c r="Q20" s="93"/>
      <c r="R20" s="93"/>
      <c r="S20" s="93"/>
      <c r="T20" s="94"/>
      <c r="U20" s="6"/>
    </row>
    <row r="21" spans="3:21" ht="16.149999999999999" customHeight="1" x14ac:dyDescent="0.2">
      <c r="C21" s="19"/>
      <c r="I21" s="18"/>
      <c r="J21" s="147" t="s">
        <v>83</v>
      </c>
      <c r="K21" s="98"/>
      <c r="L21" s="98"/>
      <c r="M21" s="98"/>
      <c r="N21" s="98"/>
      <c r="O21" s="98"/>
      <c r="P21" s="98"/>
      <c r="Q21" s="98"/>
      <c r="R21" s="98"/>
      <c r="S21" s="98"/>
      <c r="T21" s="99"/>
      <c r="U21" s="6"/>
    </row>
    <row r="22" spans="3:21" ht="16.149999999999999" customHeight="1" x14ac:dyDescent="0.2">
      <c r="C22" s="19"/>
      <c r="I22" s="18"/>
      <c r="J22" s="18"/>
      <c r="K22" s="18"/>
      <c r="L22" s="18"/>
      <c r="M22" s="18"/>
      <c r="S22" s="28"/>
      <c r="T22" s="29"/>
      <c r="U22" s="6"/>
    </row>
    <row r="23" spans="3:21" ht="16.149999999999999" customHeight="1" x14ac:dyDescent="0.2">
      <c r="C23" s="169" t="s">
        <v>87</v>
      </c>
      <c r="D23" s="170"/>
      <c r="E23" s="170"/>
      <c r="F23" s="170"/>
      <c r="G23" s="170"/>
      <c r="H23" s="170"/>
      <c r="I23" s="171"/>
      <c r="J23" s="269" t="s">
        <v>88</v>
      </c>
      <c r="K23" s="270"/>
      <c r="L23" s="270"/>
      <c r="M23" s="271"/>
      <c r="S23" s="28"/>
      <c r="T23" s="29"/>
      <c r="U23" s="6"/>
    </row>
    <row r="24" spans="3:21" ht="16.149999999999999" customHeight="1" x14ac:dyDescent="0.2">
      <c r="C24" s="102"/>
      <c r="D24" s="92"/>
      <c r="E24" s="92"/>
      <c r="F24" s="92"/>
      <c r="G24" s="92"/>
      <c r="H24" s="137"/>
      <c r="I24" s="103"/>
      <c r="J24" s="18"/>
      <c r="K24" s="18"/>
      <c r="L24" s="18"/>
      <c r="M24" s="18"/>
      <c r="S24" s="28"/>
      <c r="T24" s="29"/>
      <c r="U24" s="6"/>
    </row>
    <row r="25" spans="3:21" ht="16.149999999999999" customHeight="1" x14ac:dyDescent="0.2">
      <c r="C25" s="165" t="s">
        <v>36</v>
      </c>
      <c r="D25" s="166"/>
      <c r="E25" s="166"/>
      <c r="F25" s="166"/>
      <c r="G25" s="166"/>
      <c r="H25" s="166"/>
      <c r="I25" s="168"/>
      <c r="J25" s="269" t="s">
        <v>89</v>
      </c>
      <c r="K25" s="270"/>
      <c r="L25" s="270"/>
      <c r="M25" s="271"/>
      <c r="S25" s="28"/>
      <c r="T25" s="29"/>
      <c r="U25" s="6"/>
    </row>
    <row r="26" spans="3:21" ht="16.149999999999999" customHeight="1" x14ac:dyDescent="0.2">
      <c r="C26" s="102"/>
      <c r="D26" s="137"/>
      <c r="E26" s="137"/>
      <c r="F26" s="137"/>
      <c r="G26" s="137"/>
      <c r="H26" s="137"/>
      <c r="I26" s="103"/>
      <c r="J26" s="18"/>
      <c r="K26" s="18"/>
      <c r="L26" s="18"/>
      <c r="M26" s="18"/>
      <c r="U26" s="6"/>
    </row>
    <row r="27" spans="3:21" ht="16.899999999999999" customHeight="1" x14ac:dyDescent="0.2">
      <c r="C27" s="165" t="s">
        <v>42</v>
      </c>
      <c r="D27" s="166"/>
      <c r="E27" s="166"/>
      <c r="F27" s="166"/>
      <c r="G27" s="166"/>
      <c r="H27" s="166"/>
      <c r="I27" s="168"/>
      <c r="J27" s="272" t="s">
        <v>90</v>
      </c>
      <c r="K27" s="273"/>
      <c r="L27" s="273"/>
      <c r="M27" s="274"/>
      <c r="O27" s="166" t="s">
        <v>1</v>
      </c>
      <c r="P27" s="166"/>
      <c r="Q27" s="168"/>
      <c r="R27" s="176">
        <v>2025</v>
      </c>
      <c r="S27" s="177"/>
      <c r="U27" s="6"/>
    </row>
    <row r="28" spans="3:21" ht="16.899999999999999" customHeight="1" x14ac:dyDescent="0.2">
      <c r="C28" s="19"/>
      <c r="I28" s="20"/>
      <c r="J28" s="18"/>
      <c r="K28" s="18"/>
      <c r="L28" s="18"/>
      <c r="M28" s="18"/>
      <c r="U28" s="6"/>
    </row>
    <row r="29" spans="3:21" ht="16.899999999999999" customHeight="1" x14ac:dyDescent="0.2">
      <c r="C29" s="150" t="s">
        <v>33</v>
      </c>
      <c r="D29" s="151"/>
      <c r="E29" s="151"/>
      <c r="F29" s="151"/>
      <c r="G29" s="151"/>
      <c r="H29" s="151"/>
      <c r="I29" s="151"/>
      <c r="J29" s="148" t="s">
        <v>91</v>
      </c>
      <c r="K29" s="95"/>
      <c r="L29" s="95"/>
      <c r="M29" s="95"/>
      <c r="N29" s="95"/>
      <c r="O29" s="95"/>
      <c r="P29" s="95"/>
      <c r="Q29" s="95"/>
      <c r="R29" s="95"/>
      <c r="S29" s="95"/>
      <c r="T29" s="30"/>
      <c r="U29" s="11"/>
    </row>
    <row r="30" spans="3:21" ht="16.899999999999999" customHeight="1" x14ac:dyDescent="0.2">
      <c r="C30" s="163" t="s">
        <v>5</v>
      </c>
      <c r="D30" s="164"/>
      <c r="E30" s="164"/>
      <c r="F30" s="164"/>
      <c r="G30" s="164"/>
      <c r="H30" s="164"/>
      <c r="I30" s="164"/>
      <c r="J30" s="159" t="s">
        <v>92</v>
      </c>
      <c r="K30" s="160"/>
      <c r="L30" s="160"/>
      <c r="M30" s="160"/>
      <c r="N30" s="160"/>
      <c r="O30" s="160"/>
      <c r="P30" s="160"/>
      <c r="Q30" s="160"/>
      <c r="R30" s="160"/>
      <c r="S30" s="160"/>
      <c r="U30" s="6"/>
    </row>
    <row r="31" spans="3:21" ht="16.899999999999999" customHeight="1" x14ac:dyDescent="0.2">
      <c r="C31" s="165" t="s">
        <v>6</v>
      </c>
      <c r="D31" s="166"/>
      <c r="E31" s="166"/>
      <c r="F31" s="166"/>
      <c r="G31" s="166"/>
      <c r="H31" s="166"/>
      <c r="I31" s="166"/>
      <c r="J31" s="161" t="s">
        <v>93</v>
      </c>
      <c r="K31" s="162"/>
      <c r="L31" s="162"/>
      <c r="M31" s="162"/>
      <c r="N31" s="162"/>
      <c r="O31" s="162"/>
      <c r="P31" s="162"/>
      <c r="Q31" s="162"/>
      <c r="R31" s="162"/>
      <c r="S31" s="162"/>
      <c r="U31" s="6"/>
    </row>
    <row r="32" spans="3:21" ht="16.899999999999999" customHeight="1" x14ac:dyDescent="0.2">
      <c r="C32" s="165" t="s">
        <v>7</v>
      </c>
      <c r="D32" s="166"/>
      <c r="E32" s="166"/>
      <c r="F32" s="166"/>
      <c r="G32" s="166"/>
      <c r="H32" s="166"/>
      <c r="I32" s="166"/>
      <c r="J32" s="172" t="s">
        <v>94</v>
      </c>
      <c r="K32" s="173"/>
      <c r="L32" s="173"/>
      <c r="M32" s="173"/>
      <c r="N32" s="173"/>
      <c r="O32" s="173"/>
      <c r="P32" s="173"/>
      <c r="Q32" s="173"/>
      <c r="R32" s="173"/>
      <c r="S32" s="173"/>
      <c r="U32" s="6"/>
    </row>
    <row r="33" spans="3:21" ht="16.899999999999999" customHeight="1" x14ac:dyDescent="0.2">
      <c r="C33" s="19"/>
      <c r="K33" s="20"/>
      <c r="L33" s="18"/>
      <c r="M33" s="18"/>
      <c r="N33" s="18"/>
      <c r="O33" s="18"/>
      <c r="U33" s="6"/>
    </row>
    <row r="34" spans="3:21" ht="16.899999999999999" customHeight="1" x14ac:dyDescent="0.2">
      <c r="C34" s="150" t="s">
        <v>34</v>
      </c>
      <c r="D34" s="151"/>
      <c r="E34" s="151"/>
      <c r="F34" s="151"/>
      <c r="G34" s="151"/>
      <c r="H34" s="151"/>
      <c r="I34" s="151"/>
      <c r="J34" s="148" t="s">
        <v>95</v>
      </c>
      <c r="K34" s="21"/>
      <c r="L34" s="95"/>
      <c r="M34" s="21"/>
      <c r="N34" s="21"/>
      <c r="O34" s="21"/>
      <c r="P34" s="21"/>
      <c r="Q34" s="21"/>
      <c r="R34" s="21"/>
      <c r="S34" s="21"/>
      <c r="T34" s="30"/>
      <c r="U34" s="11"/>
    </row>
    <row r="35" spans="3:21" ht="16.899999999999999" customHeight="1" x14ac:dyDescent="0.2">
      <c r="C35" s="163" t="s">
        <v>5</v>
      </c>
      <c r="D35" s="164"/>
      <c r="E35" s="164"/>
      <c r="F35" s="164"/>
      <c r="G35" s="164"/>
      <c r="H35" s="164"/>
      <c r="I35" s="164"/>
      <c r="J35" s="159" t="s">
        <v>96</v>
      </c>
      <c r="K35" s="178"/>
      <c r="L35" s="178"/>
      <c r="M35" s="178"/>
      <c r="N35" s="178"/>
      <c r="O35" s="178"/>
      <c r="P35" s="178"/>
      <c r="Q35" s="178"/>
      <c r="R35" s="178"/>
      <c r="S35" s="178"/>
      <c r="T35" s="27"/>
      <c r="U35" s="5"/>
    </row>
    <row r="36" spans="3:21" ht="16.899999999999999" customHeight="1" x14ac:dyDescent="0.2">
      <c r="C36" s="165" t="s">
        <v>6</v>
      </c>
      <c r="D36" s="166"/>
      <c r="E36" s="166"/>
      <c r="F36" s="166"/>
      <c r="G36" s="166"/>
      <c r="H36" s="166"/>
      <c r="I36" s="166"/>
      <c r="J36" s="161" t="s">
        <v>97</v>
      </c>
      <c r="K36" s="162"/>
      <c r="L36" s="162"/>
      <c r="M36" s="162"/>
      <c r="N36" s="162"/>
      <c r="O36" s="162"/>
      <c r="P36" s="162"/>
      <c r="Q36" s="162"/>
      <c r="R36" s="162"/>
      <c r="S36" s="162"/>
      <c r="U36" s="6"/>
    </row>
    <row r="37" spans="3:21" ht="16.899999999999999" customHeight="1" x14ac:dyDescent="0.2">
      <c r="C37" s="165" t="s">
        <v>7</v>
      </c>
      <c r="D37" s="166"/>
      <c r="E37" s="166"/>
      <c r="F37" s="166"/>
      <c r="G37" s="166"/>
      <c r="H37" s="166"/>
      <c r="I37" s="166"/>
      <c r="J37" s="172" t="s">
        <v>98</v>
      </c>
      <c r="K37" s="173"/>
      <c r="L37" s="173"/>
      <c r="M37" s="173"/>
      <c r="N37" s="173"/>
      <c r="O37" s="173"/>
      <c r="P37" s="173"/>
      <c r="Q37" s="173"/>
      <c r="R37" s="173"/>
      <c r="S37" s="173"/>
      <c r="U37" s="6"/>
    </row>
    <row r="38" spans="3:21" ht="13.15" customHeight="1" x14ac:dyDescent="0.2">
      <c r="C38" s="48"/>
      <c r="D38" s="3"/>
      <c r="E38" s="3"/>
      <c r="F38" s="3"/>
      <c r="G38" s="3"/>
      <c r="H38" s="3"/>
      <c r="I38" s="49"/>
      <c r="J38" s="50"/>
      <c r="K38" s="50"/>
      <c r="L38" s="50"/>
      <c r="M38" s="50"/>
      <c r="N38" s="3"/>
      <c r="O38" s="3"/>
      <c r="P38" s="3"/>
      <c r="Q38" s="3"/>
      <c r="R38" s="3"/>
      <c r="S38" s="3"/>
      <c r="T38" s="3"/>
      <c r="U38" s="7"/>
    </row>
  </sheetData>
  <mergeCells count="32">
    <mergeCell ref="O27:Q27"/>
    <mergeCell ref="G7:S7"/>
    <mergeCell ref="G11:S11"/>
    <mergeCell ref="G8:R8"/>
    <mergeCell ref="G9:R9"/>
    <mergeCell ref="G10:R10"/>
    <mergeCell ref="C27:I27"/>
    <mergeCell ref="J23:M23"/>
    <mergeCell ref="J25:M25"/>
    <mergeCell ref="J27:M27"/>
    <mergeCell ref="J35:S35"/>
    <mergeCell ref="J36:S36"/>
    <mergeCell ref="J37:S37"/>
    <mergeCell ref="C37:I37"/>
    <mergeCell ref="C35:I35"/>
    <mergeCell ref="C36:I36"/>
    <mergeCell ref="C29:I29"/>
    <mergeCell ref="C34:I34"/>
    <mergeCell ref="A1:F2"/>
    <mergeCell ref="G1:S2"/>
    <mergeCell ref="J30:S30"/>
    <mergeCell ref="J31:S31"/>
    <mergeCell ref="C30:I30"/>
    <mergeCell ref="C31:I31"/>
    <mergeCell ref="C32:I32"/>
    <mergeCell ref="C17:I17"/>
    <mergeCell ref="C19:I19"/>
    <mergeCell ref="C23:I23"/>
    <mergeCell ref="C25:I25"/>
    <mergeCell ref="J32:S32"/>
    <mergeCell ref="J17:T17"/>
    <mergeCell ref="R27:S27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14"/>
  <dimension ref="A1:X41"/>
  <sheetViews>
    <sheetView topLeftCell="A4" zoomScaleNormal="100" zoomScalePageLayoutView="70" workbookViewId="0">
      <selection activeCell="T10" sqref="T10:V10"/>
    </sheetView>
  </sheetViews>
  <sheetFormatPr baseColWidth="10" defaultRowHeight="12.75" x14ac:dyDescent="0.2"/>
  <cols>
    <col min="1" max="7" width="5.28515625" customWidth="1"/>
    <col min="8" max="8" width="6.5703125" customWidth="1"/>
    <col min="9" max="19" width="5.28515625" customWidth="1"/>
    <col min="20" max="22" width="4.85546875" customWidth="1"/>
  </cols>
  <sheetData>
    <row r="1" spans="1:24" ht="12.75" customHeight="1" x14ac:dyDescent="0.2">
      <c r="A1" s="196" t="s">
        <v>39</v>
      </c>
      <c r="B1" s="153"/>
      <c r="C1" s="153"/>
      <c r="D1" s="153"/>
      <c r="E1" s="153"/>
      <c r="F1" s="153"/>
      <c r="G1" s="157" t="str">
        <f>Coordonnées!G1</f>
        <v>Administration communale d'Ac Fleurus</v>
      </c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23"/>
      <c r="V1" s="123"/>
      <c r="W1" s="96" t="str">
        <f>Coordonnées!$U$1</f>
        <v>Code INS</v>
      </c>
      <c r="X1" s="133">
        <f>Coordonnées!V1</f>
        <v>52021</v>
      </c>
    </row>
    <row r="2" spans="1:24" x14ac:dyDescent="0.2">
      <c r="A2" s="154"/>
      <c r="B2" s="155"/>
      <c r="C2" s="155"/>
      <c r="D2" s="155"/>
      <c r="E2" s="155"/>
      <c r="F2" s="155"/>
      <c r="G2" s="158"/>
      <c r="H2" s="158"/>
      <c r="I2" s="158"/>
      <c r="J2" s="158"/>
      <c r="K2" s="158"/>
      <c r="L2" s="158"/>
      <c r="M2" s="158"/>
      <c r="N2" s="158"/>
      <c r="O2" s="158"/>
      <c r="P2" s="158"/>
      <c r="Q2" s="158"/>
      <c r="R2" s="158"/>
      <c r="S2" s="158"/>
      <c r="T2" s="158"/>
      <c r="U2" s="124"/>
      <c r="V2" s="124"/>
      <c r="W2" s="97" t="str">
        <f>Coordonnées!$U$2</f>
        <v>Exercice:</v>
      </c>
      <c r="X2" s="134">
        <f>Coordonnées!V2</f>
        <v>2025</v>
      </c>
    </row>
    <row r="3" spans="1:24" x14ac:dyDescent="0.2">
      <c r="A3" s="61" t="s">
        <v>77</v>
      </c>
      <c r="B3" s="15"/>
      <c r="C3" s="15"/>
      <c r="D3" s="15"/>
      <c r="E3" s="15"/>
      <c r="F3" s="26"/>
      <c r="G3" s="26"/>
      <c r="H3" s="15"/>
      <c r="I3" s="15"/>
      <c r="J3" s="25"/>
      <c r="K3" s="25"/>
      <c r="L3" s="25"/>
      <c r="M3" s="25"/>
      <c r="N3" s="15"/>
      <c r="O3" s="15"/>
      <c r="W3" s="71" t="str">
        <f>Coordonnées!$U$3</f>
        <v>Version:</v>
      </c>
      <c r="X3" s="144">
        <f>Coordonnées!V3</f>
        <v>2</v>
      </c>
    </row>
    <row r="4" spans="1:24" ht="13.15" customHeight="1" x14ac:dyDescent="0.2">
      <c r="A4" s="31"/>
      <c r="B4" s="31"/>
      <c r="C4" s="31"/>
      <c r="D4" s="31"/>
      <c r="E4" s="31"/>
      <c r="F4" s="31"/>
      <c r="G4" s="31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</row>
    <row r="5" spans="1:24" ht="13.15" customHeight="1" x14ac:dyDescent="0.2">
      <c r="A5" s="13"/>
      <c r="B5" s="14"/>
      <c r="C5" s="2"/>
      <c r="D5" s="2"/>
      <c r="E5" s="2"/>
      <c r="F5" s="18"/>
      <c r="G5" s="18"/>
      <c r="H5" s="18"/>
      <c r="I5" s="18"/>
      <c r="J5" s="32"/>
      <c r="K5" s="32"/>
      <c r="L5" s="32"/>
      <c r="M5" s="32"/>
      <c r="N5" s="32"/>
      <c r="O5" s="32"/>
      <c r="P5" s="32"/>
      <c r="Q5" s="32"/>
      <c r="R5" s="17"/>
      <c r="S5" s="17"/>
    </row>
    <row r="6" spans="1:24" ht="18.399999999999999" customHeight="1" x14ac:dyDescent="0.2">
      <c r="A6" s="2"/>
      <c r="B6" s="2"/>
      <c r="C6" s="2"/>
      <c r="D6" s="2"/>
      <c r="E6" s="2"/>
      <c r="F6" s="18"/>
      <c r="G6" s="14"/>
      <c r="H6" s="200" t="s">
        <v>40</v>
      </c>
      <c r="I6" s="200"/>
      <c r="J6" s="200"/>
      <c r="K6" s="200"/>
      <c r="L6" s="200"/>
      <c r="M6" s="200"/>
      <c r="N6" s="200"/>
      <c r="O6" s="200"/>
      <c r="P6" s="200"/>
      <c r="Q6" s="200"/>
      <c r="R6" s="200"/>
      <c r="S6" s="200"/>
      <c r="T6" s="201"/>
      <c r="U6" s="201"/>
      <c r="V6" s="201"/>
    </row>
    <row r="7" spans="1:24" ht="18.399999999999999" customHeight="1" x14ac:dyDescent="0.2">
      <c r="A7" s="34"/>
      <c r="B7" s="35"/>
      <c r="C7" s="35"/>
      <c r="D7" s="35"/>
      <c r="E7" s="35"/>
      <c r="F7" s="35"/>
      <c r="G7" s="35"/>
      <c r="H7" s="184" t="str">
        <f>Coordonnées!$J$27</f>
        <v>Budget</v>
      </c>
      <c r="I7" s="184"/>
      <c r="J7" s="184"/>
      <c r="K7" s="184" t="str">
        <f>Coordonnées!$J$27</f>
        <v>Budget</v>
      </c>
      <c r="L7" s="184"/>
      <c r="M7" s="184"/>
      <c r="N7" s="184" t="str">
        <f>Coordonnées!$J$27</f>
        <v>Budget</v>
      </c>
      <c r="O7" s="184"/>
      <c r="P7" s="184"/>
      <c r="Q7" s="184" t="str">
        <f>Coordonnées!$J$27</f>
        <v>Budget</v>
      </c>
      <c r="R7" s="184"/>
      <c r="S7" s="184"/>
      <c r="T7" s="184" t="str">
        <f>Coordonnées!$J$27</f>
        <v>Budget</v>
      </c>
      <c r="U7" s="184"/>
      <c r="V7" s="184"/>
    </row>
    <row r="8" spans="1:24" ht="18.399999999999999" customHeight="1" thickBot="1" x14ac:dyDescent="0.25">
      <c r="A8" s="195" t="s">
        <v>2</v>
      </c>
      <c r="B8" s="195"/>
      <c r="C8" s="195"/>
      <c r="D8" s="195"/>
      <c r="E8" s="195"/>
      <c r="F8" s="195"/>
      <c r="G8" s="195"/>
      <c r="H8" s="185">
        <f>K8-1</f>
        <v>2021</v>
      </c>
      <c r="I8" s="185"/>
      <c r="J8" s="185"/>
      <c r="K8" s="185">
        <f>N8-1</f>
        <v>2022</v>
      </c>
      <c r="L8" s="185"/>
      <c r="M8" s="185"/>
      <c r="N8" s="185">
        <f>Q8-1</f>
        <v>2023</v>
      </c>
      <c r="O8" s="185"/>
      <c r="P8" s="185"/>
      <c r="Q8" s="185">
        <f>T8-1</f>
        <v>2024</v>
      </c>
      <c r="R8" s="185"/>
      <c r="S8" s="185"/>
      <c r="T8" s="185">
        <f>X2</f>
        <v>2025</v>
      </c>
      <c r="U8" s="185"/>
      <c r="V8" s="185"/>
    </row>
    <row r="9" spans="1:24" ht="18.399999999999999" customHeight="1" thickBot="1" x14ac:dyDescent="0.25">
      <c r="A9" s="189" t="s">
        <v>65</v>
      </c>
      <c r="B9" s="190"/>
      <c r="C9" s="190"/>
      <c r="D9" s="190"/>
      <c r="E9" s="190"/>
      <c r="F9" s="190"/>
      <c r="G9" s="191"/>
      <c r="H9" s="186">
        <f>'Ordinaire GE'!H26-'Ordinaire GE'!H15</f>
        <v>103048.78000000119</v>
      </c>
      <c r="I9" s="187"/>
      <c r="J9" s="188"/>
      <c r="K9" s="186">
        <f>'Ordinaire GE'!K26-'Ordinaire GE'!K15</f>
        <v>40347.709999997169</v>
      </c>
      <c r="L9" s="187"/>
      <c r="M9" s="188"/>
      <c r="N9" s="186">
        <f>'Ordinaire GE'!N26-'Ordinaire GE'!N15</f>
        <v>61570.40000000596</v>
      </c>
      <c r="O9" s="187"/>
      <c r="P9" s="188"/>
      <c r="Q9" s="186">
        <f>'Ordinaire GE'!Q26-'Ordinaire GE'!Q15</f>
        <v>2001.8700000047684</v>
      </c>
      <c r="R9" s="187"/>
      <c r="S9" s="188"/>
      <c r="T9" s="186">
        <f>'Ordinaire GE'!T26-'Ordinaire GE'!T15</f>
        <v>5484.4599999934435</v>
      </c>
      <c r="U9" s="187"/>
      <c r="V9" s="188"/>
    </row>
    <row r="10" spans="1:24" ht="40.5" customHeight="1" thickBot="1" x14ac:dyDescent="0.25">
      <c r="A10" s="192" t="s">
        <v>73</v>
      </c>
      <c r="B10" s="193"/>
      <c r="C10" s="193"/>
      <c r="D10" s="193"/>
      <c r="E10" s="193"/>
      <c r="F10" s="193"/>
      <c r="G10" s="194"/>
      <c r="H10" s="197">
        <f>'Ordinaire GE'!H29-'Ordinaire GE'!H18</f>
        <v>2621359.6700000018</v>
      </c>
      <c r="I10" s="198"/>
      <c r="J10" s="199"/>
      <c r="K10" s="197">
        <f>'Ordinaire GE'!K29-'Ordinaire GE'!K18</f>
        <v>2224889.099999994</v>
      </c>
      <c r="L10" s="198"/>
      <c r="M10" s="199"/>
      <c r="N10" s="197">
        <f>'Ordinaire GE'!N29-'Ordinaire GE'!N18</f>
        <v>2736707.5200000033</v>
      </c>
      <c r="O10" s="198"/>
      <c r="P10" s="199"/>
      <c r="Q10" s="197">
        <f>'Ordinaire GE'!Q29-'Ordinaire GE'!Q18</f>
        <v>1297705.0300000086</v>
      </c>
      <c r="R10" s="198"/>
      <c r="S10" s="199"/>
      <c r="T10" s="197">
        <f>'Ordinaire GE'!T29-'Ordinaire GE'!T18</f>
        <v>1453729.2199999988</v>
      </c>
      <c r="U10" s="198"/>
      <c r="V10" s="199"/>
    </row>
    <row r="11" spans="1:24" ht="16.899999999999999" customHeight="1" x14ac:dyDescent="0.2">
      <c r="A11" s="36" t="s">
        <v>66</v>
      </c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4"/>
      <c r="M11" s="34"/>
      <c r="N11" s="34"/>
      <c r="O11" s="34"/>
      <c r="P11" s="34"/>
      <c r="Q11" s="34"/>
      <c r="R11" s="36"/>
      <c r="S11" s="36"/>
    </row>
    <row r="12" spans="1:24" ht="16.899999999999999" customHeight="1" x14ac:dyDescent="0.2">
      <c r="A12" s="2"/>
      <c r="B12" s="2"/>
      <c r="C12" s="2"/>
      <c r="D12" s="2"/>
      <c r="E12" s="2"/>
      <c r="F12" s="18"/>
      <c r="G12" s="14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</row>
    <row r="13" spans="1:24" ht="16.899999999999999" customHeight="1" x14ac:dyDescent="0.2">
      <c r="A13" s="34"/>
      <c r="B13" s="35"/>
      <c r="C13" s="35"/>
      <c r="D13" s="35"/>
      <c r="E13" s="35"/>
      <c r="F13" s="35"/>
      <c r="G13" s="35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</row>
    <row r="14" spans="1:24" ht="16.899999999999999" customHeight="1" x14ac:dyDescent="0.2">
      <c r="A14" s="67"/>
      <c r="B14" s="67"/>
      <c r="C14" s="67"/>
      <c r="D14" s="67"/>
      <c r="E14" s="67"/>
      <c r="F14" s="67"/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</row>
    <row r="15" spans="1:24" ht="16.899999999999999" customHeight="1" x14ac:dyDescent="0.2">
      <c r="A15" s="34"/>
      <c r="B15" s="34"/>
      <c r="C15" s="34"/>
      <c r="D15" s="34"/>
      <c r="E15" s="34"/>
      <c r="F15" s="34"/>
      <c r="G15" s="34"/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8"/>
      <c r="U15" s="68"/>
      <c r="V15" s="68"/>
    </row>
    <row r="16" spans="1:24" ht="25.15" customHeight="1" x14ac:dyDescent="0.2">
      <c r="A16" s="69"/>
      <c r="B16" s="69"/>
      <c r="C16" s="69"/>
      <c r="D16" s="69"/>
      <c r="E16" s="69"/>
      <c r="F16" s="69"/>
      <c r="G16" s="69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</row>
    <row r="17" spans="1:19" ht="16.899999999999999" customHeight="1" x14ac:dyDescent="0.2">
      <c r="A17" s="36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4"/>
      <c r="M17" s="34"/>
      <c r="N17" s="34"/>
      <c r="O17" s="34"/>
      <c r="P17" s="34"/>
      <c r="Q17" s="34"/>
      <c r="R17" s="36"/>
      <c r="S17" s="36"/>
    </row>
    <row r="18" spans="1:19" ht="16.899999999999999" customHeight="1" x14ac:dyDescent="0.2"/>
    <row r="19" spans="1:19" ht="16.899999999999999" customHeight="1" x14ac:dyDescent="0.2"/>
    <row r="20" spans="1:19" ht="16.899999999999999" customHeight="1" x14ac:dyDescent="0.2"/>
    <row r="21" spans="1:19" ht="16.899999999999999" customHeight="1" x14ac:dyDescent="0.2"/>
    <row r="22" spans="1:19" ht="16.899999999999999" customHeight="1" x14ac:dyDescent="0.2"/>
    <row r="23" spans="1:19" ht="16.899999999999999" customHeight="1" x14ac:dyDescent="0.2"/>
    <row r="24" spans="1:19" ht="16.899999999999999" customHeight="1" x14ac:dyDescent="0.2"/>
    <row r="25" spans="1:19" ht="16.899999999999999" customHeight="1" x14ac:dyDescent="0.2"/>
    <row r="26" spans="1:19" ht="16.899999999999999" customHeight="1" x14ac:dyDescent="0.2"/>
    <row r="27" spans="1:19" ht="16.899999999999999" customHeight="1" x14ac:dyDescent="0.2"/>
    <row r="28" spans="1:19" ht="16.899999999999999" customHeight="1" x14ac:dyDescent="0.2"/>
    <row r="29" spans="1:19" ht="16.899999999999999" customHeight="1" x14ac:dyDescent="0.2"/>
    <row r="30" spans="1:19" ht="16.899999999999999" customHeight="1" x14ac:dyDescent="0.2"/>
    <row r="31" spans="1:19" ht="16.899999999999999" customHeight="1" x14ac:dyDescent="0.2"/>
    <row r="32" spans="1:19" ht="16.899999999999999" customHeight="1" x14ac:dyDescent="0.2"/>
    <row r="33" ht="16.899999999999999" customHeight="1" x14ac:dyDescent="0.2"/>
    <row r="34" ht="16.899999999999999" customHeight="1" x14ac:dyDescent="0.2"/>
    <row r="35" ht="16.899999999999999" customHeight="1" x14ac:dyDescent="0.2"/>
    <row r="36" ht="16.899999999999999" customHeight="1" x14ac:dyDescent="0.2"/>
    <row r="37" ht="16.899999999999999" customHeight="1" x14ac:dyDescent="0.2"/>
    <row r="38" ht="16.899999999999999" customHeight="1" x14ac:dyDescent="0.2"/>
    <row r="39" ht="16.899999999999999" customHeight="1" x14ac:dyDescent="0.2"/>
    <row r="40" ht="16.899999999999999" customHeight="1" x14ac:dyDescent="0.2"/>
    <row r="41" ht="16.899999999999999" customHeight="1" x14ac:dyDescent="0.2"/>
  </sheetData>
  <mergeCells count="26">
    <mergeCell ref="A1:F2"/>
    <mergeCell ref="G1:T2"/>
    <mergeCell ref="H9:J9"/>
    <mergeCell ref="H10:J10"/>
    <mergeCell ref="K8:M8"/>
    <mergeCell ref="K9:M9"/>
    <mergeCell ref="Q10:S10"/>
    <mergeCell ref="H6:V6"/>
    <mergeCell ref="T7:V7"/>
    <mergeCell ref="T8:V8"/>
    <mergeCell ref="T9:V9"/>
    <mergeCell ref="T10:V10"/>
    <mergeCell ref="K10:M10"/>
    <mergeCell ref="N9:P9"/>
    <mergeCell ref="N10:P10"/>
    <mergeCell ref="Q8:S8"/>
    <mergeCell ref="Q9:S9"/>
    <mergeCell ref="A9:G9"/>
    <mergeCell ref="H8:J8"/>
    <mergeCell ref="A10:G10"/>
    <mergeCell ref="A8:G8"/>
    <mergeCell ref="Q7:S7"/>
    <mergeCell ref="N7:P7"/>
    <mergeCell ref="K7:M7"/>
    <mergeCell ref="H7:J7"/>
    <mergeCell ref="N8:P8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euil19"/>
  <dimension ref="A1:X30"/>
  <sheetViews>
    <sheetView zoomScaleNormal="100" workbookViewId="0">
      <selection sqref="A1:F2"/>
    </sheetView>
  </sheetViews>
  <sheetFormatPr baseColWidth="10" defaultRowHeight="12.75" x14ac:dyDescent="0.2"/>
  <cols>
    <col min="1" max="7" width="5.28515625" customWidth="1"/>
    <col min="8" max="8" width="6.5703125" customWidth="1"/>
    <col min="9" max="19" width="5.28515625" customWidth="1"/>
    <col min="20" max="22" width="4.85546875" customWidth="1"/>
  </cols>
  <sheetData>
    <row r="1" spans="1:24" ht="12.75" customHeight="1" x14ac:dyDescent="0.2">
      <c r="A1" s="196" t="s">
        <v>39</v>
      </c>
      <c r="B1" s="153"/>
      <c r="C1" s="153"/>
      <c r="D1" s="153"/>
      <c r="E1" s="153"/>
      <c r="F1" s="153"/>
      <c r="G1" s="157" t="str">
        <f>Coordonnées!G1</f>
        <v>Administration communale d'Ac Fleurus</v>
      </c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23"/>
      <c r="V1" s="123"/>
      <c r="W1" s="96" t="str">
        <f>Coordonnées!$U$1</f>
        <v>Code INS</v>
      </c>
      <c r="X1" s="133">
        <f>Coordonnées!V1</f>
        <v>52021</v>
      </c>
    </row>
    <row r="2" spans="1:24" x14ac:dyDescent="0.2">
      <c r="A2" s="154"/>
      <c r="B2" s="155"/>
      <c r="C2" s="155"/>
      <c r="D2" s="155"/>
      <c r="E2" s="155"/>
      <c r="F2" s="155"/>
      <c r="G2" s="158"/>
      <c r="H2" s="158"/>
      <c r="I2" s="158"/>
      <c r="J2" s="158"/>
      <c r="K2" s="158"/>
      <c r="L2" s="158"/>
      <c r="M2" s="158"/>
      <c r="N2" s="158"/>
      <c r="O2" s="158"/>
      <c r="P2" s="158"/>
      <c r="Q2" s="158"/>
      <c r="R2" s="158"/>
      <c r="S2" s="158"/>
      <c r="T2" s="158"/>
      <c r="U2" s="124"/>
      <c r="V2" s="124"/>
      <c r="W2" s="97" t="str">
        <f>Coordonnées!$U$2</f>
        <v>Exercice:</v>
      </c>
      <c r="X2" s="134">
        <f>Coordonnées!V2</f>
        <v>2025</v>
      </c>
    </row>
    <row r="3" spans="1:24" x14ac:dyDescent="0.2">
      <c r="A3" s="61" t="s">
        <v>77</v>
      </c>
      <c r="B3" s="15"/>
      <c r="C3" s="15"/>
      <c r="D3" s="15"/>
      <c r="E3" s="15"/>
      <c r="F3" s="26"/>
      <c r="G3" s="26"/>
      <c r="H3" s="15"/>
      <c r="I3" s="15"/>
      <c r="J3" s="25"/>
      <c r="K3" s="25"/>
      <c r="L3" s="25"/>
      <c r="M3" s="25"/>
      <c r="N3" s="15"/>
      <c r="O3" s="15"/>
      <c r="W3" s="71" t="str">
        <f>Coordonnées!$U$3</f>
        <v>Version:</v>
      </c>
      <c r="X3" s="144">
        <f>Coordonnées!V3</f>
        <v>2</v>
      </c>
    </row>
    <row r="4" spans="1:24" ht="13.15" customHeight="1" x14ac:dyDescent="0.2">
      <c r="A4" s="31"/>
      <c r="B4" s="31"/>
      <c r="C4" s="31"/>
      <c r="D4" s="31"/>
      <c r="E4" s="31"/>
      <c r="F4" s="31"/>
      <c r="G4" s="31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</row>
    <row r="5" spans="1:24" ht="16.899999999999999" customHeight="1" x14ac:dyDescent="0.2">
      <c r="A5" s="2"/>
      <c r="B5" s="2"/>
      <c r="C5" s="2"/>
      <c r="D5" s="2"/>
      <c r="E5" s="2"/>
      <c r="L5" s="33"/>
      <c r="M5" s="33"/>
      <c r="N5" s="33"/>
      <c r="O5" s="33"/>
      <c r="P5" s="33"/>
      <c r="Q5" s="33"/>
      <c r="R5" s="17"/>
      <c r="S5" s="17"/>
    </row>
    <row r="6" spans="1:24" ht="18.399999999999999" customHeight="1" x14ac:dyDescent="0.2">
      <c r="A6" s="13"/>
      <c r="B6" s="2"/>
      <c r="C6" s="2"/>
      <c r="D6" s="2"/>
      <c r="E6" s="2"/>
      <c r="H6" s="202" t="s">
        <v>41</v>
      </c>
      <c r="I6" s="202"/>
      <c r="J6" s="202"/>
      <c r="K6" s="202"/>
      <c r="L6" s="202"/>
      <c r="M6" s="202"/>
      <c r="N6" s="202"/>
      <c r="O6" s="202"/>
      <c r="P6" s="202"/>
      <c r="Q6" s="202"/>
      <c r="R6" s="202"/>
      <c r="S6" s="202"/>
      <c r="T6" s="203"/>
      <c r="U6" s="203"/>
      <c r="V6" s="203"/>
    </row>
    <row r="7" spans="1:24" ht="18.399999999999999" customHeight="1" x14ac:dyDescent="0.2">
      <c r="A7" s="34"/>
      <c r="B7" s="35"/>
      <c r="C7" s="35"/>
      <c r="D7" s="35"/>
      <c r="E7" s="35"/>
      <c r="F7" s="35"/>
      <c r="G7" s="35"/>
      <c r="H7" s="204" t="str">
        <f>Coordonnées!$J$27</f>
        <v>Budget</v>
      </c>
      <c r="I7" s="204"/>
      <c r="J7" s="204"/>
      <c r="K7" s="204" t="str">
        <f>Coordonnées!$J$27</f>
        <v>Budget</v>
      </c>
      <c r="L7" s="204"/>
      <c r="M7" s="204"/>
      <c r="N7" s="204" t="str">
        <f>Coordonnées!$J$27</f>
        <v>Budget</v>
      </c>
      <c r="O7" s="204"/>
      <c r="P7" s="204"/>
      <c r="Q7" s="204" t="str">
        <f>Coordonnées!$J$27</f>
        <v>Budget</v>
      </c>
      <c r="R7" s="204"/>
      <c r="S7" s="204"/>
      <c r="T7" s="204" t="str">
        <f>Coordonnées!$J$27</f>
        <v>Budget</v>
      </c>
      <c r="U7" s="204"/>
      <c r="V7" s="204"/>
    </row>
    <row r="8" spans="1:24" ht="18.399999999999999" customHeight="1" x14ac:dyDescent="0.2">
      <c r="A8" s="34"/>
      <c r="B8" s="37"/>
      <c r="C8" s="35"/>
      <c r="D8" s="35"/>
      <c r="E8" s="35"/>
      <c r="F8" s="35"/>
      <c r="G8" s="35"/>
      <c r="H8" s="205" t="s">
        <v>99</v>
      </c>
      <c r="I8" s="206"/>
      <c r="J8" s="206"/>
      <c r="K8" s="206"/>
      <c r="L8" s="206"/>
      <c r="M8" s="206"/>
      <c r="N8" s="206"/>
      <c r="O8" s="206"/>
      <c r="P8" s="206"/>
      <c r="Q8" s="206"/>
      <c r="R8" s="206"/>
      <c r="S8" s="206"/>
      <c r="T8" s="207"/>
      <c r="U8" s="207"/>
      <c r="V8" s="208"/>
    </row>
    <row r="9" spans="1:24" ht="18.399999999999999" customHeight="1" x14ac:dyDescent="0.2">
      <c r="A9" s="209" t="s">
        <v>2</v>
      </c>
      <c r="B9" s="210"/>
      <c r="C9" s="209"/>
      <c r="D9" s="209"/>
      <c r="E9" s="209"/>
      <c r="F9" s="209"/>
      <c r="G9" s="209"/>
      <c r="H9" s="211">
        <f>K9-1</f>
        <v>2021</v>
      </c>
      <c r="I9" s="211"/>
      <c r="J9" s="211"/>
      <c r="K9" s="211">
        <f>N9-1</f>
        <v>2022</v>
      </c>
      <c r="L9" s="211"/>
      <c r="M9" s="211"/>
      <c r="N9" s="211">
        <f>Q9-1</f>
        <v>2023</v>
      </c>
      <c r="O9" s="211"/>
      <c r="P9" s="211"/>
      <c r="Q9" s="211">
        <f>T9-1</f>
        <v>2024</v>
      </c>
      <c r="R9" s="211"/>
      <c r="S9" s="211"/>
      <c r="T9" s="211">
        <f>X2</f>
        <v>2025</v>
      </c>
      <c r="U9" s="211"/>
      <c r="V9" s="211"/>
    </row>
    <row r="10" spans="1:24" ht="18.399999999999999" customHeight="1" x14ac:dyDescent="0.2">
      <c r="A10" s="212" t="s">
        <v>13</v>
      </c>
      <c r="B10" s="213"/>
      <c r="C10" s="213"/>
      <c r="D10" s="213"/>
      <c r="E10" s="213"/>
      <c r="F10" s="213"/>
      <c r="G10" s="213"/>
      <c r="H10" s="214">
        <v>13227684.960000001</v>
      </c>
      <c r="I10" s="215">
        <v>5512664.2599999998</v>
      </c>
      <c r="J10" s="216">
        <v>5512664.2599999998</v>
      </c>
      <c r="K10" s="214">
        <v>13710535.449999999</v>
      </c>
      <c r="L10" s="215">
        <v>5512664.2599999998</v>
      </c>
      <c r="M10" s="216">
        <v>5512664.2599999998</v>
      </c>
      <c r="N10" s="214">
        <v>15657253.779999999</v>
      </c>
      <c r="O10" s="215">
        <v>5512664.2599999998</v>
      </c>
      <c r="P10" s="216">
        <v>5512664.2599999998</v>
      </c>
      <c r="Q10" s="214">
        <v>15541467.52</v>
      </c>
      <c r="R10" s="215">
        <v>5512664.2599999998</v>
      </c>
      <c r="S10" s="216">
        <v>5512664.2599999998</v>
      </c>
      <c r="T10" s="214">
        <v>16743752.050000001</v>
      </c>
      <c r="U10" s="215">
        <v>5512664.2599999998</v>
      </c>
      <c r="V10" s="216">
        <v>5512664.2599999998</v>
      </c>
    </row>
    <row r="11" spans="1:24" ht="18.399999999999999" customHeight="1" x14ac:dyDescent="0.2">
      <c r="A11" s="217" t="s">
        <v>14</v>
      </c>
      <c r="B11" s="218"/>
      <c r="C11" s="218"/>
      <c r="D11" s="218"/>
      <c r="E11" s="218"/>
      <c r="F11" s="218"/>
      <c r="G11" s="218"/>
      <c r="H11" s="219">
        <v>7270088.21</v>
      </c>
      <c r="I11" s="220">
        <v>2726342.74</v>
      </c>
      <c r="J11" s="221">
        <v>2726342.74</v>
      </c>
      <c r="K11" s="219">
        <v>7347996.0300000003</v>
      </c>
      <c r="L11" s="220">
        <v>2726342.74</v>
      </c>
      <c r="M11" s="221">
        <v>2726342.74</v>
      </c>
      <c r="N11" s="219">
        <v>8160378.4400000004</v>
      </c>
      <c r="O11" s="220">
        <v>2726342.74</v>
      </c>
      <c r="P11" s="221">
        <v>2726342.74</v>
      </c>
      <c r="Q11" s="219">
        <v>7744735.4199999999</v>
      </c>
      <c r="R11" s="220">
        <v>2726342.74</v>
      </c>
      <c r="S11" s="221">
        <v>2726342.74</v>
      </c>
      <c r="T11" s="219">
        <v>7700561.6399999997</v>
      </c>
      <c r="U11" s="220">
        <v>2726342.74</v>
      </c>
      <c r="V11" s="221">
        <v>2726342.74</v>
      </c>
    </row>
    <row r="12" spans="1:24" ht="18.399999999999999" customHeight="1" x14ac:dyDescent="0.2">
      <c r="A12" s="217" t="s">
        <v>15</v>
      </c>
      <c r="B12" s="218"/>
      <c r="C12" s="218"/>
      <c r="D12" s="218"/>
      <c r="E12" s="218"/>
      <c r="F12" s="218"/>
      <c r="G12" s="218"/>
      <c r="H12" s="219">
        <v>7430853.8099999996</v>
      </c>
      <c r="I12" s="220">
        <v>4264832.04</v>
      </c>
      <c r="J12" s="221">
        <v>4264832.04</v>
      </c>
      <c r="K12" s="219">
        <v>7420131.3300000001</v>
      </c>
      <c r="L12" s="220">
        <v>4264832.04</v>
      </c>
      <c r="M12" s="221">
        <v>4264832.04</v>
      </c>
      <c r="N12" s="219">
        <v>8153008.3799999999</v>
      </c>
      <c r="O12" s="220">
        <v>4264832.04</v>
      </c>
      <c r="P12" s="221">
        <v>4264832.04</v>
      </c>
      <c r="Q12" s="219">
        <v>8602156.1799999997</v>
      </c>
      <c r="R12" s="220">
        <v>4264832.04</v>
      </c>
      <c r="S12" s="221">
        <v>4264832.04</v>
      </c>
      <c r="T12" s="219">
        <v>8722340.5700000003</v>
      </c>
      <c r="U12" s="220">
        <v>4264832.04</v>
      </c>
      <c r="V12" s="221">
        <v>4264832.04</v>
      </c>
    </row>
    <row r="13" spans="1:24" ht="18.399999999999999" customHeight="1" x14ac:dyDescent="0.2">
      <c r="A13" s="217" t="s">
        <v>16</v>
      </c>
      <c r="B13" s="218"/>
      <c r="C13" s="218"/>
      <c r="D13" s="218"/>
      <c r="E13" s="218"/>
      <c r="F13" s="218"/>
      <c r="G13" s="218"/>
      <c r="H13" s="219">
        <v>2594309.61</v>
      </c>
      <c r="I13" s="220">
        <v>41563.69</v>
      </c>
      <c r="J13" s="221">
        <v>41563.69</v>
      </c>
      <c r="K13" s="219">
        <v>3418981.34</v>
      </c>
      <c r="L13" s="220">
        <v>41563.69</v>
      </c>
      <c r="M13" s="221">
        <v>41563.69</v>
      </c>
      <c r="N13" s="219">
        <v>4028360.25</v>
      </c>
      <c r="O13" s="220">
        <v>41563.69</v>
      </c>
      <c r="P13" s="221">
        <v>41563.69</v>
      </c>
      <c r="Q13" s="219">
        <v>4690024.26</v>
      </c>
      <c r="R13" s="220">
        <v>41563.69</v>
      </c>
      <c r="S13" s="221">
        <v>41563.69</v>
      </c>
      <c r="T13" s="219">
        <v>5204926.8</v>
      </c>
      <c r="U13" s="220">
        <v>41563.69</v>
      </c>
      <c r="V13" s="221">
        <v>41563.69</v>
      </c>
    </row>
    <row r="14" spans="1:24" ht="18.399999999999999" customHeight="1" thickBot="1" x14ac:dyDescent="0.25">
      <c r="A14" s="222" t="s">
        <v>46</v>
      </c>
      <c r="B14" s="223"/>
      <c r="C14" s="223"/>
      <c r="D14" s="223"/>
      <c r="E14" s="223"/>
      <c r="F14" s="223"/>
      <c r="G14" s="223"/>
      <c r="H14" s="224">
        <v>40000</v>
      </c>
      <c r="I14" s="225">
        <v>0</v>
      </c>
      <c r="J14" s="226">
        <v>0</v>
      </c>
      <c r="K14" s="224">
        <v>0</v>
      </c>
      <c r="L14" s="225">
        <v>0</v>
      </c>
      <c r="M14" s="226">
        <v>0</v>
      </c>
      <c r="N14" s="224">
        <v>155000</v>
      </c>
      <c r="O14" s="225">
        <v>0</v>
      </c>
      <c r="P14" s="226">
        <v>0</v>
      </c>
      <c r="Q14" s="224">
        <v>0</v>
      </c>
      <c r="R14" s="225">
        <v>0</v>
      </c>
      <c r="S14" s="226">
        <v>0</v>
      </c>
      <c r="T14" s="224">
        <v>50000</v>
      </c>
      <c r="U14" s="225">
        <v>0</v>
      </c>
      <c r="V14" s="226">
        <v>0</v>
      </c>
    </row>
    <row r="15" spans="1:24" ht="18.399999999999999" customHeight="1" thickBot="1" x14ac:dyDescent="0.25">
      <c r="A15" s="189" t="s">
        <v>67</v>
      </c>
      <c r="B15" s="190"/>
      <c r="C15" s="190"/>
      <c r="D15" s="190"/>
      <c r="E15" s="190"/>
      <c r="F15" s="190"/>
      <c r="G15" s="190"/>
      <c r="H15" s="227">
        <f>SUM(H10:H14)</f>
        <v>30562936.59</v>
      </c>
      <c r="I15" s="228"/>
      <c r="J15" s="229"/>
      <c r="K15" s="228">
        <f>SUM(K10:K14)</f>
        <v>31897644.150000002</v>
      </c>
      <c r="L15" s="228"/>
      <c r="M15" s="228"/>
      <c r="N15" s="227">
        <f>SUM(N10:N14)</f>
        <v>36154000.849999994</v>
      </c>
      <c r="O15" s="228"/>
      <c r="P15" s="229"/>
      <c r="Q15" s="228">
        <f>SUM(Q10:Q14)</f>
        <v>36578383.379999995</v>
      </c>
      <c r="R15" s="228"/>
      <c r="S15" s="229"/>
      <c r="T15" s="228">
        <f>SUM(T10:T14)</f>
        <v>38421581.060000002</v>
      </c>
      <c r="U15" s="228"/>
      <c r="V15" s="229"/>
    </row>
    <row r="16" spans="1:24" ht="18.399999999999999" customHeight="1" x14ac:dyDescent="0.2">
      <c r="A16" s="217" t="s">
        <v>29</v>
      </c>
      <c r="B16" s="218"/>
      <c r="C16" s="218"/>
      <c r="D16" s="218"/>
      <c r="E16" s="218"/>
      <c r="F16" s="218"/>
      <c r="G16" s="218"/>
      <c r="H16" s="230">
        <v>610020.77</v>
      </c>
      <c r="I16" s="231">
        <v>1521059.02</v>
      </c>
      <c r="J16" s="232">
        <v>2351270.66</v>
      </c>
      <c r="K16" s="230">
        <v>892852.98</v>
      </c>
      <c r="L16" s="231">
        <v>1659060.83</v>
      </c>
      <c r="M16" s="232">
        <v>1521059.02</v>
      </c>
      <c r="N16" s="230">
        <v>137533.45000000001</v>
      </c>
      <c r="O16" s="231">
        <v>2230351.92</v>
      </c>
      <c r="P16" s="232">
        <v>1659060.83</v>
      </c>
      <c r="Q16" s="230">
        <v>2254534.9</v>
      </c>
      <c r="R16" s="231">
        <v>2351270.66</v>
      </c>
      <c r="S16" s="232">
        <v>2230351.92</v>
      </c>
      <c r="T16" s="230">
        <v>2118948.62</v>
      </c>
      <c r="U16" s="231">
        <v>2351270.66</v>
      </c>
      <c r="V16" s="232">
        <v>2230351.92</v>
      </c>
    </row>
    <row r="17" spans="1:22" ht="18.399999999999999" customHeight="1" thickBot="1" x14ac:dyDescent="0.25">
      <c r="A17" s="222" t="s">
        <v>3</v>
      </c>
      <c r="B17" s="223"/>
      <c r="C17" s="223"/>
      <c r="D17" s="223"/>
      <c r="E17" s="223"/>
      <c r="F17" s="223"/>
      <c r="G17" s="223"/>
      <c r="H17" s="224">
        <v>2500000</v>
      </c>
      <c r="I17" s="225">
        <v>1192323.53</v>
      </c>
      <c r="J17" s="226">
        <v>824300.6</v>
      </c>
      <c r="K17" s="224">
        <v>450000</v>
      </c>
      <c r="L17" s="225">
        <v>4295659.8600000003</v>
      </c>
      <c r="M17" s="226">
        <v>1192323.53</v>
      </c>
      <c r="N17" s="224">
        <v>0</v>
      </c>
      <c r="O17" s="225">
        <v>1045347.08</v>
      </c>
      <c r="P17" s="226">
        <v>4295659.8600000003</v>
      </c>
      <c r="Q17" s="224">
        <v>0</v>
      </c>
      <c r="R17" s="225">
        <v>824300.6</v>
      </c>
      <c r="S17" s="226">
        <v>1045347.08</v>
      </c>
      <c r="T17" s="224">
        <v>0</v>
      </c>
      <c r="U17" s="225">
        <v>824300.6</v>
      </c>
      <c r="V17" s="226">
        <v>1045347.08</v>
      </c>
    </row>
    <row r="18" spans="1:22" ht="18.399999999999999" customHeight="1" thickBot="1" x14ac:dyDescent="0.25">
      <c r="A18" s="237" t="s">
        <v>68</v>
      </c>
      <c r="B18" s="238"/>
      <c r="C18" s="238"/>
      <c r="D18" s="238"/>
      <c r="E18" s="238"/>
      <c r="F18" s="238"/>
      <c r="G18" s="238"/>
      <c r="H18" s="239">
        <f>SUM(H15:H17)</f>
        <v>33672957.359999999</v>
      </c>
      <c r="I18" s="240"/>
      <c r="J18" s="241"/>
      <c r="K18" s="240">
        <f>SUM(K15:K17)</f>
        <v>33240497.130000003</v>
      </c>
      <c r="L18" s="240"/>
      <c r="M18" s="240"/>
      <c r="N18" s="239">
        <f>SUM(N15:N17)</f>
        <v>36291534.299999997</v>
      </c>
      <c r="O18" s="240"/>
      <c r="P18" s="241"/>
      <c r="Q18" s="239">
        <f>SUM(Q15:Q17)</f>
        <v>38832918.279999994</v>
      </c>
      <c r="R18" s="240"/>
      <c r="S18" s="241"/>
      <c r="T18" s="239">
        <f>SUM(T15:T17)</f>
        <v>40540529.68</v>
      </c>
      <c r="U18" s="240"/>
      <c r="V18" s="241"/>
    </row>
    <row r="19" spans="1:22" s="55" customFormat="1" ht="28.15" customHeight="1" x14ac:dyDescent="0.2">
      <c r="A19" s="63" t="s">
        <v>66</v>
      </c>
      <c r="B19" s="64"/>
      <c r="C19" s="64"/>
      <c r="D19" s="64"/>
      <c r="E19" s="64"/>
      <c r="H19" s="65"/>
      <c r="I19" s="65"/>
      <c r="J19" s="65"/>
      <c r="K19" s="65"/>
      <c r="L19" s="66"/>
      <c r="M19" s="66"/>
      <c r="N19" s="66"/>
      <c r="O19" s="66"/>
      <c r="P19" s="66"/>
      <c r="Q19" s="66"/>
      <c r="R19" s="66"/>
      <c r="S19" s="66"/>
    </row>
    <row r="20" spans="1:22" ht="18.399999999999999" customHeight="1" x14ac:dyDescent="0.2">
      <c r="A20" s="34"/>
      <c r="B20" s="35"/>
      <c r="C20" s="35"/>
      <c r="D20" s="35"/>
      <c r="E20" s="35"/>
      <c r="F20" s="35"/>
      <c r="G20" s="35"/>
      <c r="H20" s="233" t="s">
        <v>100</v>
      </c>
      <c r="I20" s="234"/>
      <c r="J20" s="234"/>
      <c r="K20" s="234"/>
      <c r="L20" s="234"/>
      <c r="M20" s="234"/>
      <c r="N20" s="234"/>
      <c r="O20" s="234"/>
      <c r="P20" s="234"/>
      <c r="Q20" s="234"/>
      <c r="R20" s="234"/>
      <c r="S20" s="234"/>
      <c r="T20" s="235"/>
      <c r="U20" s="235"/>
      <c r="V20" s="236"/>
    </row>
    <row r="21" spans="1:22" ht="18.399999999999999" customHeight="1" x14ac:dyDescent="0.2">
      <c r="A21" s="209" t="s">
        <v>2</v>
      </c>
      <c r="B21" s="209"/>
      <c r="C21" s="209"/>
      <c r="D21" s="209"/>
      <c r="E21" s="209"/>
      <c r="F21" s="209"/>
      <c r="G21" s="209"/>
      <c r="H21" s="211">
        <f>K21-1</f>
        <v>2021</v>
      </c>
      <c r="I21" s="211"/>
      <c r="J21" s="211"/>
      <c r="K21" s="211">
        <f>N21-1</f>
        <v>2022</v>
      </c>
      <c r="L21" s="211"/>
      <c r="M21" s="211"/>
      <c r="N21" s="211">
        <f>Q21-1</f>
        <v>2023</v>
      </c>
      <c r="O21" s="211"/>
      <c r="P21" s="211"/>
      <c r="Q21" s="211">
        <f>T21-1</f>
        <v>2024</v>
      </c>
      <c r="R21" s="211"/>
      <c r="S21" s="211"/>
      <c r="T21" s="211">
        <f>X2</f>
        <v>2025</v>
      </c>
      <c r="U21" s="211"/>
      <c r="V21" s="211"/>
    </row>
    <row r="22" spans="1:22" ht="18.399999999999999" customHeight="1" x14ac:dyDescent="0.2">
      <c r="A22" s="217" t="s">
        <v>17</v>
      </c>
      <c r="B22" s="218"/>
      <c r="C22" s="218"/>
      <c r="D22" s="218"/>
      <c r="E22" s="218"/>
      <c r="F22" s="218"/>
      <c r="G22" s="242"/>
      <c r="H22" s="214">
        <v>1229560</v>
      </c>
      <c r="I22" s="215">
        <v>373432.17</v>
      </c>
      <c r="J22" s="216">
        <v>697745.74</v>
      </c>
      <c r="K22" s="214">
        <v>1279924.3400000001</v>
      </c>
      <c r="L22" s="215">
        <v>373432.17</v>
      </c>
      <c r="M22" s="216">
        <v>697745.74</v>
      </c>
      <c r="N22" s="214">
        <v>1309083.57</v>
      </c>
      <c r="O22" s="215">
        <v>373432.17</v>
      </c>
      <c r="P22" s="216">
        <v>697745.74</v>
      </c>
      <c r="Q22" s="214">
        <v>1384713.47</v>
      </c>
      <c r="R22" s="215">
        <v>373432.17</v>
      </c>
      <c r="S22" s="216">
        <v>697745.74</v>
      </c>
      <c r="T22" s="214">
        <v>1380270.41</v>
      </c>
      <c r="U22" s="215">
        <v>373432.17</v>
      </c>
      <c r="V22" s="216">
        <v>697745.74</v>
      </c>
    </row>
    <row r="23" spans="1:22" ht="18.399999999999999" customHeight="1" x14ac:dyDescent="0.2">
      <c r="A23" s="217" t="s">
        <v>15</v>
      </c>
      <c r="B23" s="218"/>
      <c r="C23" s="218"/>
      <c r="D23" s="218"/>
      <c r="E23" s="218"/>
      <c r="F23" s="218"/>
      <c r="G23" s="242"/>
      <c r="H23" s="219">
        <v>28064077.420000002</v>
      </c>
      <c r="I23" s="220">
        <v>12728583.199999999</v>
      </c>
      <c r="J23" s="221">
        <v>13240574.68</v>
      </c>
      <c r="K23" s="219">
        <v>29491687.52</v>
      </c>
      <c r="L23" s="220">
        <v>12728583.199999999</v>
      </c>
      <c r="M23" s="221">
        <v>13240574.68</v>
      </c>
      <c r="N23" s="219">
        <v>33184107.68</v>
      </c>
      <c r="O23" s="220">
        <v>12728583.199999999</v>
      </c>
      <c r="P23" s="221">
        <v>13240574.68</v>
      </c>
      <c r="Q23" s="219">
        <v>32807591.780000001</v>
      </c>
      <c r="R23" s="220">
        <v>12728583.199999999</v>
      </c>
      <c r="S23" s="221">
        <v>13240574.68</v>
      </c>
      <c r="T23" s="219">
        <v>34147330.799999997</v>
      </c>
      <c r="U23" s="220">
        <v>12728583.199999999</v>
      </c>
      <c r="V23" s="221">
        <v>13240574.68</v>
      </c>
    </row>
    <row r="24" spans="1:22" ht="18.399999999999999" customHeight="1" x14ac:dyDescent="0.2">
      <c r="A24" s="217" t="s">
        <v>16</v>
      </c>
      <c r="B24" s="218"/>
      <c r="C24" s="218"/>
      <c r="D24" s="218"/>
      <c r="E24" s="218"/>
      <c r="F24" s="218"/>
      <c r="G24" s="242"/>
      <c r="H24" s="219">
        <v>437347.95</v>
      </c>
      <c r="I24" s="220">
        <v>548784.99</v>
      </c>
      <c r="J24" s="221">
        <v>408005.67</v>
      </c>
      <c r="K24" s="219">
        <v>394380</v>
      </c>
      <c r="L24" s="220">
        <v>548784.99</v>
      </c>
      <c r="M24" s="221">
        <v>408005.67</v>
      </c>
      <c r="N24" s="219">
        <v>594380</v>
      </c>
      <c r="O24" s="220">
        <v>548784.99</v>
      </c>
      <c r="P24" s="221">
        <v>408005.67</v>
      </c>
      <c r="Q24" s="219">
        <v>777080</v>
      </c>
      <c r="R24" s="220">
        <v>548784.99</v>
      </c>
      <c r="S24" s="221">
        <v>408005.67</v>
      </c>
      <c r="T24" s="219">
        <v>689280</v>
      </c>
      <c r="U24" s="220">
        <v>548784.99</v>
      </c>
      <c r="V24" s="221">
        <v>408005.67</v>
      </c>
    </row>
    <row r="25" spans="1:22" ht="18.399999999999999" customHeight="1" thickBot="1" x14ac:dyDescent="0.25">
      <c r="A25" s="222" t="s">
        <v>3</v>
      </c>
      <c r="B25" s="223"/>
      <c r="C25" s="223"/>
      <c r="D25" s="223"/>
      <c r="E25" s="223"/>
      <c r="F25" s="223"/>
      <c r="G25" s="243"/>
      <c r="H25" s="224">
        <v>935000</v>
      </c>
      <c r="I25" s="225">
        <v>0</v>
      </c>
      <c r="J25" s="226">
        <v>0</v>
      </c>
      <c r="K25" s="224">
        <v>772000</v>
      </c>
      <c r="L25" s="225">
        <v>0</v>
      </c>
      <c r="M25" s="226">
        <v>0</v>
      </c>
      <c r="N25" s="224">
        <v>1128000</v>
      </c>
      <c r="O25" s="225">
        <v>0</v>
      </c>
      <c r="P25" s="226">
        <v>0</v>
      </c>
      <c r="Q25" s="224">
        <v>1611000</v>
      </c>
      <c r="R25" s="225">
        <v>0</v>
      </c>
      <c r="S25" s="226">
        <v>0</v>
      </c>
      <c r="T25" s="224">
        <v>2210184.31</v>
      </c>
      <c r="U25" s="225">
        <v>0</v>
      </c>
      <c r="V25" s="226">
        <v>0</v>
      </c>
    </row>
    <row r="26" spans="1:22" ht="18.399999999999999" customHeight="1" thickBot="1" x14ac:dyDescent="0.25">
      <c r="A26" s="189" t="s">
        <v>67</v>
      </c>
      <c r="B26" s="190"/>
      <c r="C26" s="190"/>
      <c r="D26" s="190"/>
      <c r="E26" s="190"/>
      <c r="F26" s="190"/>
      <c r="G26" s="191"/>
      <c r="H26" s="227">
        <f>SUM(H22:H25)</f>
        <v>30665985.370000001</v>
      </c>
      <c r="I26" s="228"/>
      <c r="J26" s="228"/>
      <c r="K26" s="227">
        <f>SUM(K22:K25)</f>
        <v>31937991.859999999</v>
      </c>
      <c r="L26" s="228"/>
      <c r="M26" s="229"/>
      <c r="N26" s="228">
        <f>SUM(N22:N25)</f>
        <v>36215571.25</v>
      </c>
      <c r="O26" s="228"/>
      <c r="P26" s="228"/>
      <c r="Q26" s="227">
        <f>SUM(Q22:Q25)</f>
        <v>36580385.25</v>
      </c>
      <c r="R26" s="228"/>
      <c r="S26" s="229"/>
      <c r="T26" s="227">
        <f>SUM(T22:T25)</f>
        <v>38427065.519999996</v>
      </c>
      <c r="U26" s="228"/>
      <c r="V26" s="229"/>
    </row>
    <row r="27" spans="1:22" ht="18.399999999999999" customHeight="1" x14ac:dyDescent="0.2">
      <c r="A27" s="217" t="s">
        <v>29</v>
      </c>
      <c r="B27" s="218"/>
      <c r="C27" s="218"/>
      <c r="D27" s="218"/>
      <c r="E27" s="218"/>
      <c r="F27" s="218"/>
      <c r="G27" s="242"/>
      <c r="H27" s="230">
        <v>5628331.6600000001</v>
      </c>
      <c r="I27" s="231">
        <v>6001218.2883333303</v>
      </c>
      <c r="J27" s="232">
        <v>5811470.0833333302</v>
      </c>
      <c r="K27" s="230">
        <v>3527394.37</v>
      </c>
      <c r="L27" s="231">
        <v>6001218.2883333303</v>
      </c>
      <c r="M27" s="232">
        <v>5811470.0833333302</v>
      </c>
      <c r="N27" s="230">
        <v>2812670.57</v>
      </c>
      <c r="O27" s="231">
        <v>6001218.2883333303</v>
      </c>
      <c r="P27" s="232">
        <v>5811470.0833333302</v>
      </c>
      <c r="Q27" s="230">
        <v>3550238.06</v>
      </c>
      <c r="R27" s="231">
        <v>6001218.2883333303</v>
      </c>
      <c r="S27" s="232">
        <v>5811470.0833333302</v>
      </c>
      <c r="T27" s="230">
        <v>3567193.38</v>
      </c>
      <c r="U27" s="231">
        <v>6001218.2883333303</v>
      </c>
      <c r="V27" s="232">
        <v>5811470.0833333302</v>
      </c>
    </row>
    <row r="28" spans="1:22" ht="18.399999999999999" customHeight="1" thickBot="1" x14ac:dyDescent="0.25">
      <c r="A28" s="222" t="s">
        <v>3</v>
      </c>
      <c r="B28" s="223"/>
      <c r="C28" s="223"/>
      <c r="D28" s="223"/>
      <c r="E28" s="223"/>
      <c r="F28" s="223"/>
      <c r="G28" s="243"/>
      <c r="H28" s="224">
        <v>0</v>
      </c>
      <c r="I28" s="225">
        <v>0</v>
      </c>
      <c r="J28" s="226">
        <v>0</v>
      </c>
      <c r="K28" s="224">
        <v>0</v>
      </c>
      <c r="L28" s="225">
        <v>0</v>
      </c>
      <c r="M28" s="226">
        <v>0</v>
      </c>
      <c r="N28" s="224">
        <v>0</v>
      </c>
      <c r="O28" s="225">
        <v>0</v>
      </c>
      <c r="P28" s="226">
        <v>0</v>
      </c>
      <c r="Q28" s="224">
        <v>0</v>
      </c>
      <c r="R28" s="225">
        <v>0</v>
      </c>
      <c r="S28" s="226">
        <v>0</v>
      </c>
      <c r="T28" s="224">
        <v>0</v>
      </c>
      <c r="U28" s="225">
        <v>0</v>
      </c>
      <c r="V28" s="226">
        <v>0</v>
      </c>
    </row>
    <row r="29" spans="1:22" ht="18.399999999999999" customHeight="1" thickBot="1" x14ac:dyDescent="0.25">
      <c r="A29" s="237" t="s">
        <v>68</v>
      </c>
      <c r="B29" s="238"/>
      <c r="C29" s="238"/>
      <c r="D29" s="238"/>
      <c r="E29" s="238"/>
      <c r="F29" s="238"/>
      <c r="G29" s="244"/>
      <c r="H29" s="239">
        <f>SUM(H26:H28)</f>
        <v>36294317.030000001</v>
      </c>
      <c r="I29" s="240"/>
      <c r="J29" s="240"/>
      <c r="K29" s="239">
        <f>SUM(K26:K28)</f>
        <v>35465386.229999997</v>
      </c>
      <c r="L29" s="240"/>
      <c r="M29" s="241"/>
      <c r="N29" s="240">
        <f>SUM(N26:N28)</f>
        <v>39028241.82</v>
      </c>
      <c r="O29" s="240"/>
      <c r="P29" s="240"/>
      <c r="Q29" s="239">
        <f>SUM(Q26:Q28)</f>
        <v>40130623.310000002</v>
      </c>
      <c r="R29" s="240"/>
      <c r="S29" s="241"/>
      <c r="T29" s="239">
        <f>SUM(T26:T28)</f>
        <v>41994258.899999999</v>
      </c>
      <c r="U29" s="240"/>
      <c r="V29" s="241"/>
    </row>
    <row r="30" spans="1:22" ht="16.899999999999999" customHeight="1" x14ac:dyDescent="0.2">
      <c r="A30" s="36" t="s">
        <v>66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</row>
  </sheetData>
  <protectedRanges>
    <protectedRange sqref="H10:H14 K10:K14 N10:N14 Q10:Q14 T10:T14" name="Plage1"/>
    <protectedRange sqref="Q16:Q17 N16:N17 K16:K17 H16:H17 T16:T17" name="Plage2"/>
    <protectedRange sqref="H22:H25 K22:K25 N22:N25 Q22:Q25 T22:T25" name="Plage5"/>
    <protectedRange sqref="T27:T28 Q27:Q28 N27:N28 K27:K28 H27:H28" name="Plage6"/>
  </protectedRanges>
  <mergeCells count="124">
    <mergeCell ref="A29:G29"/>
    <mergeCell ref="H29:J29"/>
    <mergeCell ref="K29:M29"/>
    <mergeCell ref="N29:P29"/>
    <mergeCell ref="Q29:S29"/>
    <mergeCell ref="T29:V29"/>
    <mergeCell ref="A27:G27"/>
    <mergeCell ref="H27:J27"/>
    <mergeCell ref="K27:M27"/>
    <mergeCell ref="N27:P27"/>
    <mergeCell ref="Q27:S27"/>
    <mergeCell ref="T27:V27"/>
    <mergeCell ref="A28:G28"/>
    <mergeCell ref="H28:J28"/>
    <mergeCell ref="K28:M28"/>
    <mergeCell ref="N28:P28"/>
    <mergeCell ref="Q28:S28"/>
    <mergeCell ref="T28:V28"/>
    <mergeCell ref="A25:G25"/>
    <mergeCell ref="H25:J25"/>
    <mergeCell ref="K25:M25"/>
    <mergeCell ref="N25:P25"/>
    <mergeCell ref="Q25:S25"/>
    <mergeCell ref="T25:V25"/>
    <mergeCell ref="A26:G26"/>
    <mergeCell ref="H26:J26"/>
    <mergeCell ref="K26:M26"/>
    <mergeCell ref="N26:P26"/>
    <mergeCell ref="Q26:S26"/>
    <mergeCell ref="T26:V26"/>
    <mergeCell ref="A23:G23"/>
    <mergeCell ref="H23:J23"/>
    <mergeCell ref="K23:M23"/>
    <mergeCell ref="N23:P23"/>
    <mergeCell ref="Q23:S23"/>
    <mergeCell ref="T23:V23"/>
    <mergeCell ref="A24:G24"/>
    <mergeCell ref="H24:J24"/>
    <mergeCell ref="K24:M24"/>
    <mergeCell ref="N24:P24"/>
    <mergeCell ref="Q24:S24"/>
    <mergeCell ref="T24:V24"/>
    <mergeCell ref="A21:G21"/>
    <mergeCell ref="H21:J21"/>
    <mergeCell ref="K21:M21"/>
    <mergeCell ref="N21:P21"/>
    <mergeCell ref="Q21:S21"/>
    <mergeCell ref="T21:V21"/>
    <mergeCell ref="A22:G22"/>
    <mergeCell ref="H22:J22"/>
    <mergeCell ref="K22:M22"/>
    <mergeCell ref="N22:P22"/>
    <mergeCell ref="Q22:S22"/>
    <mergeCell ref="T22:V22"/>
    <mergeCell ref="A17:G17"/>
    <mergeCell ref="H17:J17"/>
    <mergeCell ref="K17:M17"/>
    <mergeCell ref="N17:P17"/>
    <mergeCell ref="Q17:S17"/>
    <mergeCell ref="T17:V17"/>
    <mergeCell ref="H20:V20"/>
    <mergeCell ref="A18:G18"/>
    <mergeCell ref="H18:J18"/>
    <mergeCell ref="K18:M18"/>
    <mergeCell ref="N18:P18"/>
    <mergeCell ref="Q18:S18"/>
    <mergeCell ref="T18:V18"/>
    <mergeCell ref="A15:G15"/>
    <mergeCell ref="H15:J15"/>
    <mergeCell ref="K15:M15"/>
    <mergeCell ref="N15:P15"/>
    <mergeCell ref="Q15:S15"/>
    <mergeCell ref="T15:V15"/>
    <mergeCell ref="A16:G16"/>
    <mergeCell ref="H16:J16"/>
    <mergeCell ref="K16:M16"/>
    <mergeCell ref="N16:P16"/>
    <mergeCell ref="Q16:S16"/>
    <mergeCell ref="T16:V16"/>
    <mergeCell ref="A13:G13"/>
    <mergeCell ref="H13:J13"/>
    <mergeCell ref="K13:M13"/>
    <mergeCell ref="N13:P13"/>
    <mergeCell ref="Q13:S13"/>
    <mergeCell ref="T13:V13"/>
    <mergeCell ref="A14:G14"/>
    <mergeCell ref="H14:J14"/>
    <mergeCell ref="K14:M14"/>
    <mergeCell ref="N14:P14"/>
    <mergeCell ref="Q14:S14"/>
    <mergeCell ref="T14:V14"/>
    <mergeCell ref="A11:G11"/>
    <mergeCell ref="H11:J11"/>
    <mergeCell ref="K11:M11"/>
    <mergeCell ref="N11:P11"/>
    <mergeCell ref="Q11:S11"/>
    <mergeCell ref="T11:V11"/>
    <mergeCell ref="A12:G12"/>
    <mergeCell ref="H12:J12"/>
    <mergeCell ref="K12:M12"/>
    <mergeCell ref="N12:P12"/>
    <mergeCell ref="Q12:S12"/>
    <mergeCell ref="T12:V12"/>
    <mergeCell ref="A9:G9"/>
    <mergeCell ref="H9:J9"/>
    <mergeCell ref="K9:M9"/>
    <mergeCell ref="N9:P9"/>
    <mergeCell ref="Q9:S9"/>
    <mergeCell ref="T9:V9"/>
    <mergeCell ref="A10:G10"/>
    <mergeCell ref="H10:J10"/>
    <mergeCell ref="K10:M10"/>
    <mergeCell ref="N10:P10"/>
    <mergeCell ref="Q10:S10"/>
    <mergeCell ref="T10:V10"/>
    <mergeCell ref="A1:F2"/>
    <mergeCell ref="G1:T2"/>
    <mergeCell ref="H6:V6"/>
    <mergeCell ref="H7:J7"/>
    <mergeCell ref="K7:M7"/>
    <mergeCell ref="N7:P7"/>
    <mergeCell ref="Q7:S7"/>
    <mergeCell ref="T7:V7"/>
    <mergeCell ref="H8:V8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euil20"/>
  <dimension ref="A1:X31"/>
  <sheetViews>
    <sheetView topLeftCell="A4" zoomScaleNormal="100" workbookViewId="0">
      <selection activeCell="T29" sqref="T29:V29"/>
    </sheetView>
  </sheetViews>
  <sheetFormatPr baseColWidth="10" defaultRowHeight="12.75" x14ac:dyDescent="0.2"/>
  <cols>
    <col min="1" max="7" width="5.28515625" customWidth="1"/>
    <col min="8" max="8" width="6.5703125" customWidth="1"/>
    <col min="9" max="19" width="5.28515625" customWidth="1"/>
    <col min="20" max="22" width="4.85546875" customWidth="1"/>
  </cols>
  <sheetData>
    <row r="1" spans="1:24" ht="12.75" customHeight="1" x14ac:dyDescent="0.2">
      <c r="A1" s="196" t="s">
        <v>39</v>
      </c>
      <c r="B1" s="153"/>
      <c r="C1" s="153"/>
      <c r="D1" s="153"/>
      <c r="E1" s="153"/>
      <c r="F1" s="153"/>
      <c r="G1" s="157" t="str">
        <f>Coordonnées!G1</f>
        <v>Administration communale d'Ac Fleurus</v>
      </c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23"/>
      <c r="V1" s="123"/>
      <c r="W1" s="96" t="str">
        <f>Coordonnées!$U$1</f>
        <v>Code INS</v>
      </c>
      <c r="X1" s="133">
        <f>Coordonnées!$V$1</f>
        <v>52021</v>
      </c>
    </row>
    <row r="2" spans="1:24" x14ac:dyDescent="0.2">
      <c r="A2" s="154"/>
      <c r="B2" s="155"/>
      <c r="C2" s="155"/>
      <c r="D2" s="155"/>
      <c r="E2" s="155"/>
      <c r="F2" s="155"/>
      <c r="G2" s="158"/>
      <c r="H2" s="158"/>
      <c r="I2" s="158"/>
      <c r="J2" s="158"/>
      <c r="K2" s="158"/>
      <c r="L2" s="158"/>
      <c r="M2" s="158"/>
      <c r="N2" s="158"/>
      <c r="O2" s="158"/>
      <c r="P2" s="158"/>
      <c r="Q2" s="158"/>
      <c r="R2" s="158"/>
      <c r="S2" s="158"/>
      <c r="T2" s="158"/>
      <c r="U2" s="124"/>
      <c r="V2" s="124"/>
      <c r="W2" s="97" t="str">
        <f>Coordonnées!$U$2</f>
        <v>Exercice:</v>
      </c>
      <c r="X2" s="134">
        <f>Coordonnées!$V$2</f>
        <v>2025</v>
      </c>
    </row>
    <row r="3" spans="1:24" x14ac:dyDescent="0.2">
      <c r="A3" s="61" t="s">
        <v>77</v>
      </c>
      <c r="B3" s="15"/>
      <c r="C3" s="15"/>
      <c r="D3" s="15"/>
      <c r="E3" s="15"/>
      <c r="F3" s="26"/>
      <c r="G3" s="26"/>
      <c r="H3" s="15"/>
      <c r="I3" s="15"/>
      <c r="J3" s="25"/>
      <c r="K3" s="25"/>
      <c r="L3" s="25"/>
      <c r="M3" s="25"/>
      <c r="N3" s="15"/>
      <c r="O3" s="15"/>
      <c r="W3" s="71" t="str">
        <f>Coordonnées!$U$3</f>
        <v>Version:</v>
      </c>
      <c r="X3" s="144">
        <f>Coordonnées!$V$3</f>
        <v>2</v>
      </c>
    </row>
    <row r="4" spans="1:24" ht="13.15" customHeight="1" x14ac:dyDescent="0.2">
      <c r="A4" s="31"/>
      <c r="B4" s="31"/>
      <c r="C4" s="31"/>
      <c r="D4" s="31"/>
      <c r="E4" s="31"/>
      <c r="F4" s="31"/>
      <c r="G4" s="31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</row>
    <row r="5" spans="1:24" ht="16.899999999999999" customHeight="1" x14ac:dyDescent="0.2">
      <c r="A5" s="2"/>
      <c r="B5" s="2"/>
      <c r="C5" s="2"/>
      <c r="D5" s="2"/>
      <c r="E5" s="2"/>
      <c r="L5" s="33"/>
      <c r="M5" s="33"/>
      <c r="N5" s="33"/>
      <c r="O5" s="33"/>
      <c r="P5" s="33"/>
      <c r="Q5" s="33"/>
      <c r="R5" s="17"/>
      <c r="S5" s="17"/>
    </row>
    <row r="6" spans="1:24" ht="18.399999999999999" customHeight="1" x14ac:dyDescent="0.2">
      <c r="A6" s="13"/>
      <c r="B6" s="2"/>
      <c r="C6" s="2"/>
      <c r="D6" s="2"/>
      <c r="E6" s="2"/>
      <c r="H6" s="202" t="s">
        <v>43</v>
      </c>
      <c r="I6" s="202"/>
      <c r="J6" s="202"/>
      <c r="K6" s="202"/>
      <c r="L6" s="202"/>
      <c r="M6" s="202"/>
      <c r="N6" s="202"/>
      <c r="O6" s="202"/>
      <c r="P6" s="202"/>
      <c r="Q6" s="202"/>
      <c r="R6" s="202"/>
      <c r="S6" s="202"/>
      <c r="T6" s="203"/>
      <c r="U6" s="203"/>
      <c r="V6" s="203"/>
    </row>
    <row r="7" spans="1:24" ht="18.399999999999999" customHeight="1" x14ac:dyDescent="0.2">
      <c r="A7" s="34"/>
      <c r="B7" s="35"/>
      <c r="C7" s="35"/>
      <c r="D7" s="35"/>
      <c r="E7" s="35"/>
      <c r="F7" s="35"/>
      <c r="G7" s="35"/>
      <c r="H7" s="204" t="str">
        <f>Coordonnées!$J$27</f>
        <v>Budget</v>
      </c>
      <c r="I7" s="204"/>
      <c r="J7" s="204"/>
      <c r="K7" s="204" t="str">
        <f>Coordonnées!$J$27</f>
        <v>Budget</v>
      </c>
      <c r="L7" s="204"/>
      <c r="M7" s="204"/>
      <c r="N7" s="204" t="str">
        <f>Coordonnées!$J$27</f>
        <v>Budget</v>
      </c>
      <c r="O7" s="204"/>
      <c r="P7" s="204"/>
      <c r="Q7" s="204" t="str">
        <f>Coordonnées!$J$27</f>
        <v>Budget</v>
      </c>
      <c r="R7" s="204"/>
      <c r="S7" s="204"/>
      <c r="T7" s="204" t="str">
        <f>Coordonnées!$J$27</f>
        <v>Budget</v>
      </c>
      <c r="U7" s="204"/>
      <c r="V7" s="204"/>
    </row>
    <row r="8" spans="1:24" ht="18.399999999999999" customHeight="1" x14ac:dyDescent="0.2">
      <c r="A8" s="34"/>
      <c r="B8" s="37"/>
      <c r="C8" s="35"/>
      <c r="D8" s="35"/>
      <c r="E8" s="35"/>
      <c r="F8" s="35"/>
      <c r="G8" s="35"/>
      <c r="H8" s="205" t="s">
        <v>101</v>
      </c>
      <c r="I8" s="206"/>
      <c r="J8" s="206"/>
      <c r="K8" s="206"/>
      <c r="L8" s="206"/>
      <c r="M8" s="206"/>
      <c r="N8" s="206"/>
      <c r="O8" s="206"/>
      <c r="P8" s="206"/>
      <c r="Q8" s="206"/>
      <c r="R8" s="206"/>
      <c r="S8" s="206"/>
      <c r="T8" s="207"/>
      <c r="U8" s="207"/>
      <c r="V8" s="208"/>
    </row>
    <row r="9" spans="1:24" ht="18.399999999999999" customHeight="1" x14ac:dyDescent="0.2">
      <c r="A9" s="209" t="s">
        <v>2</v>
      </c>
      <c r="B9" s="210"/>
      <c r="C9" s="209"/>
      <c r="D9" s="209"/>
      <c r="E9" s="209"/>
      <c r="F9" s="209"/>
      <c r="G9" s="209"/>
      <c r="H9" s="211">
        <f>K9-1</f>
        <v>2021</v>
      </c>
      <c r="I9" s="211"/>
      <c r="J9" s="211"/>
      <c r="K9" s="211">
        <f>N9-1</f>
        <v>2022</v>
      </c>
      <c r="L9" s="211"/>
      <c r="M9" s="211"/>
      <c r="N9" s="211">
        <f>Q9-1</f>
        <v>2023</v>
      </c>
      <c r="O9" s="211"/>
      <c r="P9" s="211"/>
      <c r="Q9" s="211">
        <f>T9-1</f>
        <v>2024</v>
      </c>
      <c r="R9" s="211"/>
      <c r="S9" s="211"/>
      <c r="T9" s="211">
        <f>X2</f>
        <v>2025</v>
      </c>
      <c r="U9" s="211"/>
      <c r="V9" s="211"/>
    </row>
    <row r="10" spans="1:24" ht="18.399999999999999" customHeight="1" x14ac:dyDescent="0.2">
      <c r="A10" s="212" t="s">
        <v>15</v>
      </c>
      <c r="B10" s="213"/>
      <c r="C10" s="213"/>
      <c r="D10" s="213"/>
      <c r="E10" s="213"/>
      <c r="F10" s="213"/>
      <c r="G10" s="213"/>
      <c r="H10" s="214">
        <v>23551.9</v>
      </c>
      <c r="I10" s="215">
        <v>5512664.2599999998</v>
      </c>
      <c r="J10" s="216">
        <v>5512664.2599999998</v>
      </c>
      <c r="K10" s="214">
        <v>14522.07</v>
      </c>
      <c r="L10" s="215">
        <v>5512664.2599999998</v>
      </c>
      <c r="M10" s="216">
        <v>5512664.2599999998</v>
      </c>
      <c r="N10" s="214">
        <v>101230.52</v>
      </c>
      <c r="O10" s="215">
        <v>5512664.2599999998</v>
      </c>
      <c r="P10" s="216">
        <v>5512664.2599999998</v>
      </c>
      <c r="Q10" s="214">
        <v>101245</v>
      </c>
      <c r="R10" s="215">
        <v>5512664.2599999998</v>
      </c>
      <c r="S10" s="216">
        <v>5512664.2599999998</v>
      </c>
      <c r="T10" s="214">
        <v>475757.44</v>
      </c>
      <c r="U10" s="215">
        <v>5512664.2599999998</v>
      </c>
      <c r="V10" s="216">
        <v>5512664.2599999998</v>
      </c>
    </row>
    <row r="11" spans="1:24" ht="18.399999999999999" customHeight="1" x14ac:dyDescent="0.2">
      <c r="A11" s="217" t="s">
        <v>44</v>
      </c>
      <c r="B11" s="218"/>
      <c r="C11" s="218"/>
      <c r="D11" s="218"/>
      <c r="E11" s="218"/>
      <c r="F11" s="218"/>
      <c r="G11" s="218"/>
      <c r="H11" s="219">
        <v>22250701.5</v>
      </c>
      <c r="I11" s="220">
        <v>2726342.74</v>
      </c>
      <c r="J11" s="221">
        <v>2726342.74</v>
      </c>
      <c r="K11" s="219">
        <v>31689013.370000001</v>
      </c>
      <c r="L11" s="220">
        <v>2726342.74</v>
      </c>
      <c r="M11" s="221">
        <v>2726342.74</v>
      </c>
      <c r="N11" s="219">
        <v>34901140</v>
      </c>
      <c r="O11" s="220">
        <v>2726342.74</v>
      </c>
      <c r="P11" s="221">
        <v>2726342.74</v>
      </c>
      <c r="Q11" s="219">
        <v>35915833.840000004</v>
      </c>
      <c r="R11" s="220">
        <v>2726342.74</v>
      </c>
      <c r="S11" s="221">
        <v>2726342.74</v>
      </c>
      <c r="T11" s="219">
        <v>31183805.129999999</v>
      </c>
      <c r="U11" s="220">
        <v>2726342.74</v>
      </c>
      <c r="V11" s="221">
        <v>2726342.74</v>
      </c>
    </row>
    <row r="12" spans="1:24" ht="18.399999999999999" customHeight="1" x14ac:dyDescent="0.2">
      <c r="A12" s="217" t="s">
        <v>16</v>
      </c>
      <c r="B12" s="218"/>
      <c r="C12" s="218"/>
      <c r="D12" s="218"/>
      <c r="E12" s="218"/>
      <c r="F12" s="218"/>
      <c r="G12" s="218"/>
      <c r="H12" s="219">
        <v>59560.63</v>
      </c>
      <c r="I12" s="220">
        <v>4264832.04</v>
      </c>
      <c r="J12" s="221">
        <v>4264832.04</v>
      </c>
      <c r="K12" s="219">
        <v>59485.65</v>
      </c>
      <c r="L12" s="220">
        <v>4264832.04</v>
      </c>
      <c r="M12" s="221">
        <v>4264832.04</v>
      </c>
      <c r="N12" s="219">
        <v>62671.25</v>
      </c>
      <c r="O12" s="220">
        <v>4264832.04</v>
      </c>
      <c r="P12" s="221">
        <v>4264832.04</v>
      </c>
      <c r="Q12" s="219">
        <v>62671.25</v>
      </c>
      <c r="R12" s="220">
        <v>4264832.04</v>
      </c>
      <c r="S12" s="221">
        <v>4264832.04</v>
      </c>
      <c r="T12" s="219">
        <v>68036.77</v>
      </c>
      <c r="U12" s="220">
        <v>4264832.04</v>
      </c>
      <c r="V12" s="221">
        <v>4264832.04</v>
      </c>
    </row>
    <row r="13" spans="1:24" ht="18.399999999999999" customHeight="1" x14ac:dyDescent="0.2">
      <c r="A13" s="217" t="s">
        <v>3</v>
      </c>
      <c r="B13" s="218"/>
      <c r="C13" s="218"/>
      <c r="D13" s="218"/>
      <c r="E13" s="218"/>
      <c r="F13" s="218"/>
      <c r="G13" s="218"/>
      <c r="H13" s="219">
        <v>0</v>
      </c>
      <c r="I13" s="220">
        <v>41563.69</v>
      </c>
      <c r="J13" s="221">
        <v>41563.69</v>
      </c>
      <c r="K13" s="219">
        <v>0</v>
      </c>
      <c r="L13" s="220">
        <v>41563.69</v>
      </c>
      <c r="M13" s="221">
        <v>41563.69</v>
      </c>
      <c r="N13" s="219">
        <v>0</v>
      </c>
      <c r="O13" s="220">
        <v>41563.69</v>
      </c>
      <c r="P13" s="221">
        <v>41563.69</v>
      </c>
      <c r="Q13" s="219">
        <v>0</v>
      </c>
      <c r="R13" s="220">
        <v>41563.69</v>
      </c>
      <c r="S13" s="221">
        <v>41563.69</v>
      </c>
      <c r="T13" s="219">
        <v>0</v>
      </c>
      <c r="U13" s="220">
        <v>41563.69</v>
      </c>
      <c r="V13" s="221">
        <v>41563.69</v>
      </c>
    </row>
    <row r="14" spans="1:24" ht="18.399999999999999" customHeight="1" thickBot="1" x14ac:dyDescent="0.25">
      <c r="A14" s="222"/>
      <c r="B14" s="223"/>
      <c r="C14" s="223"/>
      <c r="D14" s="223"/>
      <c r="E14" s="223"/>
      <c r="F14" s="223"/>
      <c r="G14" s="223"/>
      <c r="H14" s="224">
        <v>260000</v>
      </c>
      <c r="I14" s="225">
        <v>0</v>
      </c>
      <c r="J14" s="226">
        <v>0</v>
      </c>
      <c r="K14" s="224">
        <v>0</v>
      </c>
      <c r="L14" s="225">
        <v>0</v>
      </c>
      <c r="M14" s="226">
        <v>0</v>
      </c>
      <c r="N14" s="224">
        <v>0</v>
      </c>
      <c r="O14" s="225">
        <v>0</v>
      </c>
      <c r="P14" s="226">
        <v>0</v>
      </c>
      <c r="Q14" s="224">
        <v>0</v>
      </c>
      <c r="R14" s="225">
        <v>0</v>
      </c>
      <c r="S14" s="226">
        <v>0</v>
      </c>
      <c r="T14" s="224">
        <v>0</v>
      </c>
      <c r="U14" s="225">
        <v>0</v>
      </c>
      <c r="V14" s="226">
        <v>0</v>
      </c>
    </row>
    <row r="15" spans="1:24" ht="18.399999999999999" customHeight="1" thickBot="1" x14ac:dyDescent="0.25">
      <c r="A15" s="189" t="s">
        <v>67</v>
      </c>
      <c r="B15" s="190"/>
      <c r="C15" s="190"/>
      <c r="D15" s="190"/>
      <c r="E15" s="190"/>
      <c r="F15" s="190"/>
      <c r="G15" s="190"/>
      <c r="H15" s="227">
        <f>SUM(H10:H14)</f>
        <v>22593814.029999997</v>
      </c>
      <c r="I15" s="228"/>
      <c r="J15" s="229"/>
      <c r="K15" s="228">
        <f>SUM(K10:K14)</f>
        <v>31763021.09</v>
      </c>
      <c r="L15" s="228"/>
      <c r="M15" s="228"/>
      <c r="N15" s="227">
        <f>SUM(N10:N14)</f>
        <v>35065041.770000003</v>
      </c>
      <c r="O15" s="228"/>
      <c r="P15" s="229"/>
      <c r="Q15" s="228">
        <f>SUM(Q10:Q14)</f>
        <v>36079750.090000004</v>
      </c>
      <c r="R15" s="228"/>
      <c r="S15" s="229"/>
      <c r="T15" s="228">
        <f>SUM(T10:T14)</f>
        <v>31727599.34</v>
      </c>
      <c r="U15" s="228"/>
      <c r="V15" s="229"/>
    </row>
    <row r="16" spans="1:24" ht="18.399999999999999" customHeight="1" x14ac:dyDescent="0.2">
      <c r="A16" s="217" t="s">
        <v>29</v>
      </c>
      <c r="B16" s="218"/>
      <c r="C16" s="218"/>
      <c r="D16" s="218"/>
      <c r="E16" s="218"/>
      <c r="F16" s="218"/>
      <c r="G16" s="218"/>
      <c r="H16" s="230">
        <v>19160607.07</v>
      </c>
      <c r="I16" s="231">
        <v>1521059.02</v>
      </c>
      <c r="J16" s="232">
        <v>2351270.66</v>
      </c>
      <c r="K16" s="230">
        <v>4717215.1100000003</v>
      </c>
      <c r="L16" s="231">
        <v>1659060.83</v>
      </c>
      <c r="M16" s="232">
        <v>1521059.02</v>
      </c>
      <c r="N16" s="230">
        <v>18846348.190000001</v>
      </c>
      <c r="O16" s="231">
        <v>2230351.92</v>
      </c>
      <c r="P16" s="232">
        <v>1659060.83</v>
      </c>
      <c r="Q16" s="230">
        <v>11697713.710000001</v>
      </c>
      <c r="R16" s="231">
        <v>2351270.66</v>
      </c>
      <c r="S16" s="232">
        <v>2230351.92</v>
      </c>
      <c r="T16" s="230">
        <v>22296580.25</v>
      </c>
      <c r="U16" s="231">
        <v>2351270.66</v>
      </c>
      <c r="V16" s="232">
        <v>2230351.92</v>
      </c>
    </row>
    <row r="17" spans="1:22" ht="18.399999999999999" customHeight="1" thickBot="1" x14ac:dyDescent="0.25">
      <c r="A17" s="222" t="s">
        <v>3</v>
      </c>
      <c r="B17" s="223"/>
      <c r="C17" s="223"/>
      <c r="D17" s="223"/>
      <c r="E17" s="223"/>
      <c r="F17" s="223"/>
      <c r="G17" s="223"/>
      <c r="H17" s="224">
        <v>3738865.38</v>
      </c>
      <c r="I17" s="225">
        <v>1192323.53</v>
      </c>
      <c r="J17" s="226">
        <v>824300.6</v>
      </c>
      <c r="K17" s="224">
        <v>10154407.869999999</v>
      </c>
      <c r="L17" s="225">
        <v>4295659.8600000003</v>
      </c>
      <c r="M17" s="226">
        <v>1192323.53</v>
      </c>
      <c r="N17" s="224">
        <v>9018455.8399999999</v>
      </c>
      <c r="O17" s="225">
        <v>1045347.08</v>
      </c>
      <c r="P17" s="226">
        <v>4295659.8600000003</v>
      </c>
      <c r="Q17" s="224">
        <v>10038502.73</v>
      </c>
      <c r="R17" s="225">
        <v>824300.6</v>
      </c>
      <c r="S17" s="226">
        <v>1045347.08</v>
      </c>
      <c r="T17" s="224">
        <v>4325298.6100000003</v>
      </c>
      <c r="U17" s="225">
        <v>824300.6</v>
      </c>
      <c r="V17" s="226">
        <v>1045347.08</v>
      </c>
    </row>
    <row r="18" spans="1:22" ht="18.399999999999999" customHeight="1" thickBot="1" x14ac:dyDescent="0.25">
      <c r="A18" s="237" t="s">
        <v>68</v>
      </c>
      <c r="B18" s="238"/>
      <c r="C18" s="238"/>
      <c r="D18" s="238"/>
      <c r="E18" s="238"/>
      <c r="F18" s="238"/>
      <c r="G18" s="238"/>
      <c r="H18" s="239">
        <f>SUM(H15:H17)</f>
        <v>45493286.479999997</v>
      </c>
      <c r="I18" s="240"/>
      <c r="J18" s="241"/>
      <c r="K18" s="240">
        <f>SUM(K15:K17)</f>
        <v>46634644.07</v>
      </c>
      <c r="L18" s="240"/>
      <c r="M18" s="240"/>
      <c r="N18" s="239">
        <f>SUM(N15:N17)</f>
        <v>62929845.800000012</v>
      </c>
      <c r="O18" s="240"/>
      <c r="P18" s="241"/>
      <c r="Q18" s="239">
        <f>SUM(Q15:Q17)</f>
        <v>57815966.530000001</v>
      </c>
      <c r="R18" s="240"/>
      <c r="S18" s="241"/>
      <c r="T18" s="239">
        <f>SUM(T15:T17)</f>
        <v>58349478.200000003</v>
      </c>
      <c r="U18" s="240"/>
      <c r="V18" s="241"/>
    </row>
    <row r="19" spans="1:22" s="55" customFormat="1" ht="28.15" customHeight="1" x14ac:dyDescent="0.2">
      <c r="A19" s="63" t="s">
        <v>66</v>
      </c>
      <c r="B19" s="64"/>
      <c r="C19" s="64"/>
      <c r="D19" s="64"/>
      <c r="E19" s="64"/>
      <c r="H19" s="65"/>
      <c r="I19" s="65"/>
      <c r="J19" s="65"/>
      <c r="K19" s="65"/>
      <c r="L19" s="66"/>
      <c r="M19" s="66"/>
      <c r="N19" s="66"/>
      <c r="O19" s="66"/>
      <c r="P19" s="66"/>
      <c r="Q19" s="66"/>
      <c r="R19" s="66"/>
      <c r="S19" s="66"/>
    </row>
    <row r="20" spans="1:22" ht="18.399999999999999" customHeight="1" x14ac:dyDescent="0.2">
      <c r="A20" s="34"/>
      <c r="B20" s="35"/>
      <c r="C20" s="35"/>
      <c r="D20" s="35"/>
      <c r="E20" s="35"/>
      <c r="F20" s="35"/>
      <c r="G20" s="35"/>
      <c r="H20" s="233" t="s">
        <v>102</v>
      </c>
      <c r="I20" s="234"/>
      <c r="J20" s="234"/>
      <c r="K20" s="234"/>
      <c r="L20" s="234"/>
      <c r="M20" s="234"/>
      <c r="N20" s="234"/>
      <c r="O20" s="234"/>
      <c r="P20" s="234"/>
      <c r="Q20" s="234"/>
      <c r="R20" s="234"/>
      <c r="S20" s="234"/>
      <c r="T20" s="235"/>
      <c r="U20" s="235"/>
      <c r="V20" s="236"/>
    </row>
    <row r="21" spans="1:22" ht="18.399999999999999" customHeight="1" x14ac:dyDescent="0.2">
      <c r="A21" s="209" t="s">
        <v>2</v>
      </c>
      <c r="B21" s="209"/>
      <c r="C21" s="209"/>
      <c r="D21" s="209"/>
      <c r="E21" s="209"/>
      <c r="F21" s="209"/>
      <c r="G21" s="209"/>
      <c r="H21" s="211">
        <f>K21-1</f>
        <v>2021</v>
      </c>
      <c r="I21" s="211"/>
      <c r="J21" s="211"/>
      <c r="K21" s="211">
        <f>N21-1</f>
        <v>2022</v>
      </c>
      <c r="L21" s="211"/>
      <c r="M21" s="211"/>
      <c r="N21" s="211">
        <f>Q21-1</f>
        <v>2023</v>
      </c>
      <c r="O21" s="211"/>
      <c r="P21" s="211"/>
      <c r="Q21" s="211">
        <f>T21-1</f>
        <v>2024</v>
      </c>
      <c r="R21" s="211"/>
      <c r="S21" s="211"/>
      <c r="T21" s="211">
        <f>X2</f>
        <v>2025</v>
      </c>
      <c r="U21" s="211"/>
      <c r="V21" s="211"/>
    </row>
    <row r="22" spans="1:22" ht="18.399999999999999" customHeight="1" x14ac:dyDescent="0.2">
      <c r="A22" s="212" t="s">
        <v>15</v>
      </c>
      <c r="B22" s="213"/>
      <c r="C22" s="213"/>
      <c r="D22" s="213"/>
      <c r="E22" s="213"/>
      <c r="F22" s="213"/>
      <c r="G22" s="213"/>
      <c r="H22" s="214">
        <v>2315818.9700000002</v>
      </c>
      <c r="I22" s="215">
        <v>373432.17</v>
      </c>
      <c r="J22" s="216">
        <v>697745.74</v>
      </c>
      <c r="K22" s="214">
        <v>5015037.82</v>
      </c>
      <c r="L22" s="215">
        <v>365967.42</v>
      </c>
      <c r="M22" s="216">
        <v>373432.17</v>
      </c>
      <c r="N22" s="214">
        <v>14279508.039999999</v>
      </c>
      <c r="O22" s="215">
        <v>414709.37</v>
      </c>
      <c r="P22" s="216">
        <v>365967.42</v>
      </c>
      <c r="Q22" s="214">
        <v>14026898.09</v>
      </c>
      <c r="R22" s="215">
        <v>697745.74</v>
      </c>
      <c r="S22" s="216">
        <v>414709.37</v>
      </c>
      <c r="T22" s="214">
        <v>10323385.67</v>
      </c>
      <c r="U22" s="215">
        <v>557211.56000000006</v>
      </c>
      <c r="V22" s="216">
        <v>577850.16</v>
      </c>
    </row>
    <row r="23" spans="1:22" ht="18.399999999999999" customHeight="1" x14ac:dyDescent="0.2">
      <c r="A23" s="217" t="s">
        <v>44</v>
      </c>
      <c r="B23" s="218"/>
      <c r="C23" s="218"/>
      <c r="D23" s="218"/>
      <c r="E23" s="218"/>
      <c r="F23" s="218"/>
      <c r="G23" s="218"/>
      <c r="H23" s="219">
        <v>1576067.8</v>
      </c>
      <c r="I23" s="220">
        <v>12728583.199999999</v>
      </c>
      <c r="J23" s="221">
        <v>13240574.68</v>
      </c>
      <c r="K23" s="219">
        <v>1574319.8</v>
      </c>
      <c r="L23" s="220">
        <v>12120371.99</v>
      </c>
      <c r="M23" s="221">
        <v>12728583.199999999</v>
      </c>
      <c r="N23" s="219">
        <v>1458319.8</v>
      </c>
      <c r="O23" s="220">
        <v>12941517.73</v>
      </c>
      <c r="P23" s="221">
        <v>12120371.99</v>
      </c>
      <c r="Q23" s="219">
        <v>1659273.36</v>
      </c>
      <c r="R23" s="220">
        <v>13240574.68</v>
      </c>
      <c r="S23" s="221">
        <v>12941517.73</v>
      </c>
      <c r="T23" s="219">
        <v>1630998.8</v>
      </c>
      <c r="U23" s="220">
        <v>13289626.9983333</v>
      </c>
      <c r="V23" s="221">
        <v>13396094.2633333</v>
      </c>
    </row>
    <row r="24" spans="1:22" ht="18.399999999999999" customHeight="1" x14ac:dyDescent="0.2">
      <c r="A24" s="217" t="s">
        <v>16</v>
      </c>
      <c r="B24" s="218"/>
      <c r="C24" s="218"/>
      <c r="D24" s="218"/>
      <c r="E24" s="218"/>
      <c r="F24" s="218"/>
      <c r="G24" s="218"/>
      <c r="H24" s="219">
        <v>11709554.59</v>
      </c>
      <c r="I24" s="220">
        <v>548784.99</v>
      </c>
      <c r="J24" s="221">
        <v>408005.67</v>
      </c>
      <c r="K24" s="219">
        <v>24472169.219999999</v>
      </c>
      <c r="L24" s="220">
        <v>536819.05000000005</v>
      </c>
      <c r="M24" s="221">
        <v>548784.99</v>
      </c>
      <c r="N24" s="219">
        <v>19995827.350000001</v>
      </c>
      <c r="O24" s="220">
        <v>344975.81</v>
      </c>
      <c r="P24" s="221">
        <v>536819.05000000005</v>
      </c>
      <c r="Q24" s="219">
        <v>20434766.02</v>
      </c>
      <c r="R24" s="220">
        <v>408005.67</v>
      </c>
      <c r="S24" s="221">
        <v>344975.81</v>
      </c>
      <c r="T24" s="219">
        <v>16191579.32</v>
      </c>
      <c r="U24" s="220">
        <v>128208.38666666699</v>
      </c>
      <c r="V24" s="221">
        <v>26303.796666666702</v>
      </c>
    </row>
    <row r="25" spans="1:22" ht="18.399999999999999" customHeight="1" thickBot="1" x14ac:dyDescent="0.25">
      <c r="A25" s="217" t="s">
        <v>3</v>
      </c>
      <c r="B25" s="218"/>
      <c r="C25" s="218"/>
      <c r="D25" s="218"/>
      <c r="E25" s="218"/>
      <c r="F25" s="218"/>
      <c r="G25" s="218"/>
      <c r="H25" s="224">
        <v>0</v>
      </c>
      <c r="I25" s="225">
        <v>0</v>
      </c>
      <c r="J25" s="226">
        <v>0</v>
      </c>
      <c r="K25" s="224">
        <v>0</v>
      </c>
      <c r="L25" s="225">
        <v>0</v>
      </c>
      <c r="M25" s="226">
        <v>0</v>
      </c>
      <c r="N25" s="224">
        <v>0</v>
      </c>
      <c r="O25" s="225">
        <v>0</v>
      </c>
      <c r="P25" s="226">
        <v>0</v>
      </c>
      <c r="Q25" s="224">
        <v>0</v>
      </c>
      <c r="R25" s="225">
        <v>0</v>
      </c>
      <c r="S25" s="226">
        <v>0</v>
      </c>
      <c r="T25" s="224">
        <v>0</v>
      </c>
      <c r="U25" s="225">
        <v>0</v>
      </c>
      <c r="V25" s="226">
        <v>0</v>
      </c>
    </row>
    <row r="26" spans="1:22" ht="18.399999999999999" customHeight="1" thickBot="1" x14ac:dyDescent="0.25">
      <c r="A26" s="189" t="s">
        <v>67</v>
      </c>
      <c r="B26" s="190"/>
      <c r="C26" s="190"/>
      <c r="D26" s="190"/>
      <c r="E26" s="190"/>
      <c r="F26" s="190"/>
      <c r="G26" s="191"/>
      <c r="H26" s="227">
        <f>SUM(H22:H25)</f>
        <v>15601441.359999999</v>
      </c>
      <c r="I26" s="228"/>
      <c r="J26" s="228"/>
      <c r="K26" s="227">
        <f>SUM(K22:K25)</f>
        <v>31061526.84</v>
      </c>
      <c r="L26" s="228"/>
      <c r="M26" s="229"/>
      <c r="N26" s="228">
        <f>SUM(N22:N25)</f>
        <v>35733655.189999998</v>
      </c>
      <c r="O26" s="228"/>
      <c r="P26" s="228"/>
      <c r="Q26" s="227">
        <f>SUM(Q22:Q25)</f>
        <v>36120937.469999999</v>
      </c>
      <c r="R26" s="228"/>
      <c r="S26" s="229"/>
      <c r="T26" s="227">
        <f>SUM(T22:T25)</f>
        <v>28145963.789999999</v>
      </c>
      <c r="U26" s="228"/>
      <c r="V26" s="229"/>
    </row>
    <row r="27" spans="1:22" ht="18.399999999999999" customHeight="1" x14ac:dyDescent="0.2">
      <c r="A27" s="217" t="s">
        <v>29</v>
      </c>
      <c r="B27" s="218"/>
      <c r="C27" s="218"/>
      <c r="D27" s="218"/>
      <c r="E27" s="218"/>
      <c r="F27" s="218"/>
      <c r="G27" s="242"/>
      <c r="H27" s="230">
        <v>18734319.460000001</v>
      </c>
      <c r="I27" s="231"/>
      <c r="J27" s="232"/>
      <c r="K27" s="230">
        <v>4464612.9000000004</v>
      </c>
      <c r="L27" s="231">
        <v>10122961.629999999</v>
      </c>
      <c r="M27" s="232">
        <v>6628334.5600000005</v>
      </c>
      <c r="N27" s="230">
        <v>18500540.48</v>
      </c>
      <c r="O27" s="231">
        <v>6248838.1500000004</v>
      </c>
      <c r="P27" s="232">
        <v>10122961.629999999</v>
      </c>
      <c r="Q27" s="230">
        <v>9161202.6999999993</v>
      </c>
      <c r="R27" s="231">
        <v>6834216</v>
      </c>
      <c r="S27" s="232">
        <v>6248838.1500000004</v>
      </c>
      <c r="T27" s="230">
        <v>18049454.969999999</v>
      </c>
      <c r="U27" s="231">
        <v>6001218.2883333303</v>
      </c>
      <c r="V27" s="232">
        <v>5811470.0833333302</v>
      </c>
    </row>
    <row r="28" spans="1:22" ht="18.399999999999999" customHeight="1" thickBot="1" x14ac:dyDescent="0.25">
      <c r="A28" s="222" t="s">
        <v>3</v>
      </c>
      <c r="B28" s="223"/>
      <c r="C28" s="223"/>
      <c r="D28" s="223"/>
      <c r="E28" s="223"/>
      <c r="F28" s="223"/>
      <c r="G28" s="243"/>
      <c r="H28" s="224">
        <v>11295287.560000001</v>
      </c>
      <c r="I28" s="225">
        <v>0</v>
      </c>
      <c r="J28" s="226">
        <v>0</v>
      </c>
      <c r="K28" s="224">
        <v>11168375.1</v>
      </c>
      <c r="L28" s="225">
        <v>0</v>
      </c>
      <c r="M28" s="226">
        <v>0</v>
      </c>
      <c r="N28" s="224">
        <v>10777193.18</v>
      </c>
      <c r="O28" s="225">
        <v>0</v>
      </c>
      <c r="P28" s="226">
        <v>0</v>
      </c>
      <c r="Q28" s="224">
        <v>12935328.57</v>
      </c>
      <c r="R28" s="225">
        <v>0</v>
      </c>
      <c r="S28" s="226">
        <v>0</v>
      </c>
      <c r="T28" s="224">
        <v>12170241.66</v>
      </c>
      <c r="U28" s="225">
        <v>0</v>
      </c>
      <c r="V28" s="226">
        <v>0</v>
      </c>
    </row>
    <row r="29" spans="1:22" ht="18.399999999999999" customHeight="1" thickBot="1" x14ac:dyDescent="0.25">
      <c r="A29" s="237" t="s">
        <v>68</v>
      </c>
      <c r="B29" s="238"/>
      <c r="C29" s="238"/>
      <c r="D29" s="238"/>
      <c r="E29" s="238"/>
      <c r="F29" s="238"/>
      <c r="G29" s="244"/>
      <c r="H29" s="239">
        <f>SUM(H26:H28)</f>
        <v>45631048.380000003</v>
      </c>
      <c r="I29" s="240"/>
      <c r="J29" s="240"/>
      <c r="K29" s="239">
        <f>SUM(K26:K28)</f>
        <v>46694514.840000004</v>
      </c>
      <c r="L29" s="240"/>
      <c r="M29" s="241"/>
      <c r="N29" s="240">
        <f>SUM(N26:N28)</f>
        <v>65011388.850000001</v>
      </c>
      <c r="O29" s="240"/>
      <c r="P29" s="240"/>
      <c r="Q29" s="239">
        <f>SUM(Q26:Q28)</f>
        <v>58217468.740000002</v>
      </c>
      <c r="R29" s="240"/>
      <c r="S29" s="241"/>
      <c r="T29" s="239">
        <f>SUM(T26:T28)</f>
        <v>58365660.420000002</v>
      </c>
      <c r="U29" s="240"/>
      <c r="V29" s="241"/>
    </row>
    <row r="30" spans="1:22" ht="16.899999999999999" customHeight="1" x14ac:dyDescent="0.2">
      <c r="A30" s="34" t="s">
        <v>66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</row>
    <row r="31" spans="1:22" ht="16.899999999999999" customHeight="1" x14ac:dyDescent="0.2"/>
  </sheetData>
  <protectedRanges>
    <protectedRange sqref="H10:H14 K10:K14 N10:N14 Q10:Q14 T10:T14" name="Plage1"/>
    <protectedRange sqref="Q16:Q17 N16:N17 K16:K17 H16:H17 T16:T17" name="Plage2"/>
    <protectedRange sqref="Q22:Q25 N22:N25 K22:K25 H22:H25 T22:T25" name="Plage5"/>
    <protectedRange sqref="Q27:Q28 N27:N28 K27:K28 H27:H28 T27:T28" name="Plage6"/>
  </protectedRanges>
  <mergeCells count="124">
    <mergeCell ref="A29:G29"/>
    <mergeCell ref="H29:J29"/>
    <mergeCell ref="K29:M29"/>
    <mergeCell ref="N29:P29"/>
    <mergeCell ref="Q29:S29"/>
    <mergeCell ref="T29:V29"/>
    <mergeCell ref="A27:G27"/>
    <mergeCell ref="H27:J27"/>
    <mergeCell ref="K27:M27"/>
    <mergeCell ref="N27:P27"/>
    <mergeCell ref="Q27:S27"/>
    <mergeCell ref="T27:V27"/>
    <mergeCell ref="A28:G28"/>
    <mergeCell ref="H28:J28"/>
    <mergeCell ref="K28:M28"/>
    <mergeCell ref="N28:P28"/>
    <mergeCell ref="Q28:S28"/>
    <mergeCell ref="T28:V28"/>
    <mergeCell ref="A25:G25"/>
    <mergeCell ref="H25:J25"/>
    <mergeCell ref="K25:M25"/>
    <mergeCell ref="N25:P25"/>
    <mergeCell ref="Q25:S25"/>
    <mergeCell ref="T25:V25"/>
    <mergeCell ref="A26:G26"/>
    <mergeCell ref="H26:J26"/>
    <mergeCell ref="K26:M26"/>
    <mergeCell ref="N26:P26"/>
    <mergeCell ref="Q26:S26"/>
    <mergeCell ref="T26:V26"/>
    <mergeCell ref="A23:G23"/>
    <mergeCell ref="H23:J23"/>
    <mergeCell ref="K23:M23"/>
    <mergeCell ref="N23:P23"/>
    <mergeCell ref="Q23:S23"/>
    <mergeCell ref="T23:V23"/>
    <mergeCell ref="A24:G24"/>
    <mergeCell ref="H24:J24"/>
    <mergeCell ref="K24:M24"/>
    <mergeCell ref="N24:P24"/>
    <mergeCell ref="Q24:S24"/>
    <mergeCell ref="T24:V24"/>
    <mergeCell ref="H20:V20"/>
    <mergeCell ref="A21:G21"/>
    <mergeCell ref="H21:J21"/>
    <mergeCell ref="K21:M21"/>
    <mergeCell ref="N21:P21"/>
    <mergeCell ref="Q21:S21"/>
    <mergeCell ref="T21:V21"/>
    <mergeCell ref="A22:G22"/>
    <mergeCell ref="H22:J22"/>
    <mergeCell ref="K22:M22"/>
    <mergeCell ref="N22:P22"/>
    <mergeCell ref="Q22:S22"/>
    <mergeCell ref="T22:V22"/>
    <mergeCell ref="A17:G17"/>
    <mergeCell ref="H17:J17"/>
    <mergeCell ref="K17:M17"/>
    <mergeCell ref="N17:P17"/>
    <mergeCell ref="Q17:S17"/>
    <mergeCell ref="T17:V17"/>
    <mergeCell ref="A18:G18"/>
    <mergeCell ref="H18:J18"/>
    <mergeCell ref="K18:M18"/>
    <mergeCell ref="N18:P18"/>
    <mergeCell ref="Q18:S18"/>
    <mergeCell ref="T18:V18"/>
    <mergeCell ref="A15:G15"/>
    <mergeCell ref="H15:J15"/>
    <mergeCell ref="K15:M15"/>
    <mergeCell ref="N15:P15"/>
    <mergeCell ref="Q15:S15"/>
    <mergeCell ref="T15:V15"/>
    <mergeCell ref="A16:G16"/>
    <mergeCell ref="H16:J16"/>
    <mergeCell ref="K16:M16"/>
    <mergeCell ref="N16:P16"/>
    <mergeCell ref="Q16:S16"/>
    <mergeCell ref="T16:V16"/>
    <mergeCell ref="A13:G13"/>
    <mergeCell ref="H13:J13"/>
    <mergeCell ref="K13:M13"/>
    <mergeCell ref="N13:P13"/>
    <mergeCell ref="Q13:S13"/>
    <mergeCell ref="T13:V13"/>
    <mergeCell ref="A14:G14"/>
    <mergeCell ref="H14:J14"/>
    <mergeCell ref="K14:M14"/>
    <mergeCell ref="N14:P14"/>
    <mergeCell ref="Q14:S14"/>
    <mergeCell ref="T14:V14"/>
    <mergeCell ref="A11:G11"/>
    <mergeCell ref="H11:J11"/>
    <mergeCell ref="K11:M11"/>
    <mergeCell ref="N11:P11"/>
    <mergeCell ref="Q11:S11"/>
    <mergeCell ref="T11:V11"/>
    <mergeCell ref="A12:G12"/>
    <mergeCell ref="H12:J12"/>
    <mergeCell ref="K12:M12"/>
    <mergeCell ref="N12:P12"/>
    <mergeCell ref="Q12:S12"/>
    <mergeCell ref="T12:V12"/>
    <mergeCell ref="A9:G9"/>
    <mergeCell ref="H9:J9"/>
    <mergeCell ref="K9:M9"/>
    <mergeCell ref="N9:P9"/>
    <mergeCell ref="Q9:S9"/>
    <mergeCell ref="T9:V9"/>
    <mergeCell ref="A10:G10"/>
    <mergeCell ref="H10:J10"/>
    <mergeCell ref="K10:M10"/>
    <mergeCell ref="N10:P10"/>
    <mergeCell ref="Q10:S10"/>
    <mergeCell ref="T10:V10"/>
    <mergeCell ref="A1:F2"/>
    <mergeCell ref="G1:T2"/>
    <mergeCell ref="H6:V6"/>
    <mergeCell ref="H7:J7"/>
    <mergeCell ref="K7:M7"/>
    <mergeCell ref="N7:P7"/>
    <mergeCell ref="Q7:S7"/>
    <mergeCell ref="T7:V7"/>
    <mergeCell ref="H8:V8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Feuil16"/>
  <dimension ref="A1:J21"/>
  <sheetViews>
    <sheetView zoomScaleNormal="100" workbookViewId="0">
      <selection sqref="A1:D2"/>
    </sheetView>
  </sheetViews>
  <sheetFormatPr baseColWidth="10" defaultRowHeight="12.75" x14ac:dyDescent="0.2"/>
  <cols>
    <col min="1" max="1" width="16.5703125" customWidth="1"/>
    <col min="2" max="4" width="5.28515625" customWidth="1"/>
    <col min="5" max="9" width="19.28515625" customWidth="1"/>
  </cols>
  <sheetData>
    <row r="1" spans="1:10" ht="13.15" customHeight="1" x14ac:dyDescent="0.2">
      <c r="A1" s="196" t="str">
        <f>Coordonnées!A1</f>
        <v>Synthèse du Budget</v>
      </c>
      <c r="B1" s="153"/>
      <c r="C1" s="153"/>
      <c r="D1" s="153"/>
      <c r="E1" s="157" t="str">
        <f>Coordonnées!G1</f>
        <v>Administration communale d'Ac Fleurus</v>
      </c>
      <c r="F1" s="157"/>
      <c r="G1" s="157"/>
      <c r="H1" s="157"/>
      <c r="I1" s="96" t="str">
        <f>Coordonnées!$U$1</f>
        <v>Code INS</v>
      </c>
      <c r="J1" s="133">
        <f>Coordonnées!$V$1</f>
        <v>52021</v>
      </c>
    </row>
    <row r="2" spans="1:10" ht="16.149999999999999" customHeight="1" x14ac:dyDescent="0.2">
      <c r="A2" s="154"/>
      <c r="B2" s="155"/>
      <c r="C2" s="155"/>
      <c r="D2" s="155"/>
      <c r="E2" s="158"/>
      <c r="F2" s="158"/>
      <c r="G2" s="158"/>
      <c r="H2" s="158"/>
      <c r="I2" s="97" t="str">
        <f>Coordonnées!$U$2</f>
        <v>Exercice:</v>
      </c>
      <c r="J2" s="134">
        <f>Coordonnées!$V$2</f>
        <v>2025</v>
      </c>
    </row>
    <row r="3" spans="1:10" s="55" customFormat="1" ht="27" customHeight="1" x14ac:dyDescent="0.2">
      <c r="A3" s="62" t="str">
        <f>Coordonnées!A3</f>
        <v>Modèle officiel généré par l'application eComptes © SPW Intérieur et Action Sociale</v>
      </c>
      <c r="B3" s="52"/>
      <c r="C3" s="52"/>
      <c r="D3" s="52"/>
      <c r="E3" s="52"/>
      <c r="F3" s="53"/>
      <c r="G3" s="53"/>
      <c r="H3" s="54"/>
      <c r="I3" s="54" t="str">
        <f>Coordonnées!$U$3</f>
        <v>Version:</v>
      </c>
      <c r="J3" s="53">
        <f>Coordonnées!$V$3</f>
        <v>2</v>
      </c>
    </row>
    <row r="4" spans="1:10" ht="16.149999999999999" customHeight="1" x14ac:dyDescent="0.2">
      <c r="A4" s="16"/>
      <c r="B4" s="15"/>
      <c r="C4" s="15"/>
      <c r="D4" s="15"/>
      <c r="E4" s="259" t="s">
        <v>45</v>
      </c>
      <c r="F4" s="260"/>
      <c r="G4" s="260"/>
      <c r="H4" s="260"/>
      <c r="I4" s="260"/>
    </row>
    <row r="5" spans="1:10" ht="17.649999999999999" customHeight="1" x14ac:dyDescent="0.2">
      <c r="A5" s="14"/>
      <c r="E5" s="251" t="s">
        <v>69</v>
      </c>
      <c r="F5" s="252"/>
      <c r="G5" s="252"/>
      <c r="H5" s="252"/>
      <c r="I5" s="252"/>
    </row>
    <row r="6" spans="1:10" ht="17.649999999999999" customHeight="1" x14ac:dyDescent="0.2">
      <c r="A6" s="14"/>
      <c r="E6" s="51" t="str">
        <f>Coordonnées!$J$27</f>
        <v>Budget</v>
      </c>
      <c r="F6" s="51" t="str">
        <f>Coordonnées!$J$27</f>
        <v>Budget</v>
      </c>
      <c r="G6" s="51" t="str">
        <f>Coordonnées!$J$27</f>
        <v>Budget</v>
      </c>
      <c r="H6" s="51" t="str">
        <f>Coordonnées!$J$27</f>
        <v>Budget</v>
      </c>
      <c r="I6" s="51" t="str">
        <f>Coordonnées!$J$27</f>
        <v>Budget</v>
      </c>
    </row>
    <row r="7" spans="1:10" ht="17.649999999999999" customHeight="1" x14ac:dyDescent="0.2">
      <c r="A7" s="14"/>
      <c r="E7" s="47">
        <f>F7-1</f>
        <v>2021</v>
      </c>
      <c r="F7" s="47">
        <f>G7-1</f>
        <v>2022</v>
      </c>
      <c r="G7" s="47">
        <f>H7-1</f>
        <v>2023</v>
      </c>
      <c r="H7" s="47">
        <f>I7-1</f>
        <v>2024</v>
      </c>
      <c r="I7" s="47">
        <f>J2</f>
        <v>2025</v>
      </c>
    </row>
    <row r="8" spans="1:10" ht="30" customHeight="1" x14ac:dyDescent="0.2">
      <c r="A8" s="256" t="s">
        <v>35</v>
      </c>
      <c r="B8" s="257"/>
      <c r="C8" s="257"/>
      <c r="D8" s="258"/>
      <c r="E8" s="149">
        <v>3090642.64</v>
      </c>
      <c r="F8" s="149">
        <v>898733.74</v>
      </c>
      <c r="G8" s="149">
        <v>391053.87</v>
      </c>
      <c r="H8" s="149">
        <v>427326.47</v>
      </c>
      <c r="I8" s="149">
        <v>503228.37</v>
      </c>
    </row>
    <row r="9" spans="1:10" ht="30" customHeight="1" x14ac:dyDescent="0.2">
      <c r="A9" s="253" t="s">
        <v>18</v>
      </c>
      <c r="B9" s="254"/>
      <c r="C9" s="254"/>
      <c r="D9" s="255"/>
      <c r="E9" s="149">
        <v>11324330.83</v>
      </c>
      <c r="F9" s="149">
        <v>11805962.15</v>
      </c>
      <c r="G9" s="149">
        <v>14321522.35</v>
      </c>
      <c r="H9" s="149">
        <v>13769537.970000001</v>
      </c>
      <c r="I9" s="149">
        <v>14219082.01</v>
      </c>
    </row>
    <row r="10" spans="1:10" ht="30" customHeight="1" x14ac:dyDescent="0.2">
      <c r="A10" s="253" t="s">
        <v>19</v>
      </c>
      <c r="B10" s="254"/>
      <c r="C10" s="254"/>
      <c r="D10" s="255"/>
      <c r="E10" s="149">
        <v>3203976.17</v>
      </c>
      <c r="F10" s="149">
        <v>3167666.17</v>
      </c>
      <c r="G10" s="149">
        <v>3363429.16</v>
      </c>
      <c r="H10" s="149">
        <v>3521475.44</v>
      </c>
      <c r="I10" s="149">
        <v>3832436.46</v>
      </c>
    </row>
    <row r="11" spans="1:10" ht="30" customHeight="1" x14ac:dyDescent="0.2">
      <c r="A11" s="253" t="s">
        <v>20</v>
      </c>
      <c r="B11" s="254"/>
      <c r="C11" s="254"/>
      <c r="D11" s="255"/>
      <c r="E11" s="149">
        <v>2647200.56</v>
      </c>
      <c r="F11" s="149">
        <v>3111941.17</v>
      </c>
      <c r="G11" s="149">
        <v>3327010.06</v>
      </c>
      <c r="H11" s="149">
        <v>3923149.56</v>
      </c>
      <c r="I11" s="149">
        <v>4411032.1500000004</v>
      </c>
    </row>
    <row r="12" spans="1:10" ht="30" customHeight="1" x14ac:dyDescent="0.2">
      <c r="A12" s="253" t="s">
        <v>28</v>
      </c>
      <c r="B12" s="254"/>
      <c r="C12" s="254"/>
      <c r="D12" s="255"/>
      <c r="E12" s="149">
        <v>466733.2</v>
      </c>
      <c r="F12" s="149">
        <v>444970.15</v>
      </c>
      <c r="G12" s="149">
        <v>498475.24</v>
      </c>
      <c r="H12" s="149">
        <v>429937.25</v>
      </c>
      <c r="I12" s="149">
        <v>694533.37</v>
      </c>
    </row>
    <row r="13" spans="1:10" ht="30" customHeight="1" x14ac:dyDescent="0.2">
      <c r="A13" s="253" t="s">
        <v>21</v>
      </c>
      <c r="B13" s="254"/>
      <c r="C13" s="254"/>
      <c r="D13" s="255"/>
      <c r="E13" s="149">
        <v>6000</v>
      </c>
      <c r="F13" s="149">
        <v>6000</v>
      </c>
      <c r="G13" s="149">
        <v>6000</v>
      </c>
      <c r="H13" s="149">
        <v>6000</v>
      </c>
      <c r="I13" s="149">
        <v>3000</v>
      </c>
    </row>
    <row r="14" spans="1:10" ht="30" customHeight="1" x14ac:dyDescent="0.2">
      <c r="A14" s="253" t="s">
        <v>22</v>
      </c>
      <c r="B14" s="254"/>
      <c r="C14" s="254"/>
      <c r="D14" s="255"/>
      <c r="E14" s="149">
        <v>1589407.02</v>
      </c>
      <c r="F14" s="149">
        <v>1770924.89</v>
      </c>
      <c r="G14" s="149">
        <v>2041453.03</v>
      </c>
      <c r="H14" s="149">
        <v>2105597.29</v>
      </c>
      <c r="I14" s="149">
        <v>2275800.16</v>
      </c>
    </row>
    <row r="15" spans="1:10" ht="30" customHeight="1" x14ac:dyDescent="0.2">
      <c r="A15" s="253" t="s">
        <v>23</v>
      </c>
      <c r="B15" s="254"/>
      <c r="C15" s="254"/>
      <c r="D15" s="255"/>
      <c r="E15" s="149">
        <v>2143500.9700000002</v>
      </c>
      <c r="F15" s="149">
        <v>1839201.37</v>
      </c>
      <c r="G15" s="149">
        <v>2265331.7799999998</v>
      </c>
      <c r="H15" s="149">
        <v>2207007.5499999998</v>
      </c>
      <c r="I15" s="149">
        <v>2061470</v>
      </c>
    </row>
    <row r="16" spans="1:10" ht="30" customHeight="1" x14ac:dyDescent="0.2">
      <c r="A16" s="245" t="s">
        <v>32</v>
      </c>
      <c r="B16" s="246"/>
      <c r="C16" s="246"/>
      <c r="D16" s="247"/>
      <c r="E16" s="149">
        <v>0</v>
      </c>
      <c r="F16" s="149">
        <v>0</v>
      </c>
      <c r="G16" s="149">
        <v>0</v>
      </c>
      <c r="H16" s="149">
        <v>0</v>
      </c>
      <c r="I16" s="149">
        <v>0</v>
      </c>
    </row>
    <row r="17" spans="1:9" ht="30" customHeight="1" x14ac:dyDescent="0.2">
      <c r="A17" s="253" t="s">
        <v>31</v>
      </c>
      <c r="B17" s="254"/>
      <c r="C17" s="254"/>
      <c r="D17" s="255"/>
      <c r="E17" s="149">
        <v>192030.33</v>
      </c>
      <c r="F17" s="149">
        <v>246710.97</v>
      </c>
      <c r="G17" s="149">
        <v>327026.90000000002</v>
      </c>
      <c r="H17" s="149">
        <v>265418.23</v>
      </c>
      <c r="I17" s="149">
        <v>288126.09000000003</v>
      </c>
    </row>
    <row r="18" spans="1:9" ht="30" customHeight="1" x14ac:dyDescent="0.2">
      <c r="A18" s="253" t="s">
        <v>24</v>
      </c>
      <c r="B18" s="254"/>
      <c r="C18" s="254"/>
      <c r="D18" s="255"/>
      <c r="E18" s="149">
        <v>4761513.38</v>
      </c>
      <c r="F18" s="149">
        <v>5278338.38</v>
      </c>
      <c r="G18" s="149">
        <v>5462826</v>
      </c>
      <c r="H18" s="149">
        <v>5826102.9699999997</v>
      </c>
      <c r="I18" s="149">
        <v>6068675.1200000001</v>
      </c>
    </row>
    <row r="19" spans="1:9" ht="30" customHeight="1" x14ac:dyDescent="0.2">
      <c r="A19" s="245" t="s">
        <v>25</v>
      </c>
      <c r="B19" s="246"/>
      <c r="C19" s="246"/>
      <c r="D19" s="247"/>
      <c r="E19" s="149">
        <v>2935677.5</v>
      </c>
      <c r="F19" s="149">
        <v>3012968.26</v>
      </c>
      <c r="G19" s="149">
        <v>3291805.8</v>
      </c>
      <c r="H19" s="149">
        <v>3205065.08</v>
      </c>
      <c r="I19" s="149">
        <v>3224950.65</v>
      </c>
    </row>
    <row r="20" spans="1:9" ht="30" customHeight="1" x14ac:dyDescent="0.2">
      <c r="A20" s="253" t="s">
        <v>26</v>
      </c>
      <c r="B20" s="254"/>
      <c r="C20" s="254"/>
      <c r="D20" s="255"/>
      <c r="E20" s="149">
        <v>133065.21</v>
      </c>
      <c r="F20" s="149">
        <v>110996.44</v>
      </c>
      <c r="G20" s="149">
        <v>131681.17000000001</v>
      </c>
      <c r="H20" s="149">
        <v>135898.48000000001</v>
      </c>
      <c r="I20" s="149">
        <v>159607.64000000001</v>
      </c>
    </row>
    <row r="21" spans="1:9" ht="30" customHeight="1" x14ac:dyDescent="0.2">
      <c r="A21" s="248" t="s">
        <v>27</v>
      </c>
      <c r="B21" s="249"/>
      <c r="C21" s="249"/>
      <c r="D21" s="250"/>
      <c r="E21" s="149">
        <v>568858.78</v>
      </c>
      <c r="F21" s="149">
        <v>653230.46</v>
      </c>
      <c r="G21" s="149">
        <v>726385.49</v>
      </c>
      <c r="H21" s="149">
        <v>755867.09</v>
      </c>
      <c r="I21" s="149">
        <v>679639.04000000004</v>
      </c>
    </row>
  </sheetData>
  <mergeCells count="18">
    <mergeCell ref="E4:I4"/>
    <mergeCell ref="E1:H2"/>
    <mergeCell ref="A1:D2"/>
    <mergeCell ref="A13:D13"/>
    <mergeCell ref="A15:D15"/>
    <mergeCell ref="A16:D16"/>
    <mergeCell ref="A21:D21"/>
    <mergeCell ref="E5:I5"/>
    <mergeCell ref="A19:D19"/>
    <mergeCell ref="A20:D20"/>
    <mergeCell ref="A17:D17"/>
    <mergeCell ref="A18:D18"/>
    <mergeCell ref="A14:D14"/>
    <mergeCell ref="A10:D10"/>
    <mergeCell ref="A11:D11"/>
    <mergeCell ref="A12:D12"/>
    <mergeCell ref="A8:D8"/>
    <mergeCell ref="A9:D9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Feuil21"/>
  <dimension ref="A1:J21"/>
  <sheetViews>
    <sheetView zoomScaleNormal="100" workbookViewId="0">
      <selection sqref="A1:D2"/>
    </sheetView>
  </sheetViews>
  <sheetFormatPr baseColWidth="10" defaultRowHeight="12.75" x14ac:dyDescent="0.2"/>
  <cols>
    <col min="1" max="1" width="16.5703125" customWidth="1"/>
    <col min="2" max="4" width="5.28515625" customWidth="1"/>
    <col min="5" max="9" width="19.28515625" customWidth="1"/>
  </cols>
  <sheetData>
    <row r="1" spans="1:10" ht="13.15" customHeight="1" x14ac:dyDescent="0.2">
      <c r="A1" s="196" t="str">
        <f>Coordonnées!A1</f>
        <v>Synthèse du Budget</v>
      </c>
      <c r="B1" s="153"/>
      <c r="C1" s="153"/>
      <c r="D1" s="153"/>
      <c r="E1" s="157" t="str">
        <f>Coordonnées!G1</f>
        <v>Administration communale d'Ac Fleurus</v>
      </c>
      <c r="F1" s="157"/>
      <c r="G1" s="157"/>
      <c r="H1" s="157"/>
      <c r="I1" s="96" t="str">
        <f>Coordonnées!$U$1</f>
        <v>Code INS</v>
      </c>
      <c r="J1" s="133">
        <f>Coordonnées!$V$1</f>
        <v>52021</v>
      </c>
    </row>
    <row r="2" spans="1:10" ht="16.149999999999999" customHeight="1" x14ac:dyDescent="0.2">
      <c r="A2" s="154"/>
      <c r="B2" s="155"/>
      <c r="C2" s="155"/>
      <c r="D2" s="155"/>
      <c r="E2" s="158"/>
      <c r="F2" s="158"/>
      <c r="G2" s="158"/>
      <c r="H2" s="158"/>
      <c r="I2" s="97" t="str">
        <f>Coordonnées!$U$2</f>
        <v>Exercice:</v>
      </c>
      <c r="J2" s="134">
        <f>Coordonnées!$V$2</f>
        <v>2025</v>
      </c>
    </row>
    <row r="3" spans="1:10" s="55" customFormat="1" ht="27" customHeight="1" x14ac:dyDescent="0.2">
      <c r="A3" s="62" t="str">
        <f>Coordonnées!A3</f>
        <v>Modèle officiel généré par l'application eComptes © SPW Intérieur et Action Sociale</v>
      </c>
      <c r="B3" s="52"/>
      <c r="C3" s="52"/>
      <c r="D3" s="52"/>
      <c r="E3" s="52"/>
      <c r="F3" s="53"/>
      <c r="G3" s="53"/>
      <c r="H3" s="54"/>
      <c r="I3" s="54" t="str">
        <f>Coordonnées!$U$3</f>
        <v>Version:</v>
      </c>
      <c r="J3" s="56">
        <f>Coordonnées!$V$3</f>
        <v>2</v>
      </c>
    </row>
    <row r="4" spans="1:10" ht="16.149999999999999" customHeight="1" x14ac:dyDescent="0.2">
      <c r="A4" s="16"/>
      <c r="B4" s="15"/>
      <c r="C4" s="15"/>
      <c r="D4" s="15"/>
      <c r="E4" s="259" t="s">
        <v>45</v>
      </c>
      <c r="F4" s="260"/>
      <c r="G4" s="260"/>
      <c r="H4" s="260"/>
      <c r="I4" s="260"/>
    </row>
    <row r="5" spans="1:10" ht="17.649999999999999" customHeight="1" x14ac:dyDescent="0.2">
      <c r="A5" s="14"/>
      <c r="E5" s="261" t="s">
        <v>70</v>
      </c>
      <c r="F5" s="262"/>
      <c r="G5" s="262"/>
      <c r="H5" s="262"/>
      <c r="I5" s="262"/>
    </row>
    <row r="6" spans="1:10" ht="17.649999999999999" customHeight="1" x14ac:dyDescent="0.2">
      <c r="A6" s="14"/>
      <c r="E6" s="51" t="str">
        <f>Coordonnées!$J$27</f>
        <v>Budget</v>
      </c>
      <c r="F6" s="51" t="str">
        <f>Coordonnées!$J$27</f>
        <v>Budget</v>
      </c>
      <c r="G6" s="51" t="str">
        <f>Coordonnées!$J$27</f>
        <v>Budget</v>
      </c>
      <c r="H6" s="51" t="str">
        <f>Coordonnées!$J$27</f>
        <v>Budget</v>
      </c>
      <c r="I6" s="51" t="str">
        <f>Coordonnées!$J$27</f>
        <v>Budget</v>
      </c>
    </row>
    <row r="7" spans="1:10" ht="17.649999999999999" customHeight="1" x14ac:dyDescent="0.2">
      <c r="A7" s="14"/>
      <c r="E7" s="47">
        <f>F7-1</f>
        <v>2021</v>
      </c>
      <c r="F7" s="47">
        <f>G7-1</f>
        <v>2022</v>
      </c>
      <c r="G7" s="47">
        <f>H7-1</f>
        <v>2023</v>
      </c>
      <c r="H7" s="47">
        <f>I7-1</f>
        <v>2024</v>
      </c>
      <c r="I7" s="47">
        <f>J2</f>
        <v>2025</v>
      </c>
    </row>
    <row r="8" spans="1:10" ht="30" customHeight="1" x14ac:dyDescent="0.2">
      <c r="A8" s="256" t="s">
        <v>35</v>
      </c>
      <c r="B8" s="257"/>
      <c r="C8" s="257"/>
      <c r="D8" s="258"/>
      <c r="E8" s="149">
        <v>24081364.98</v>
      </c>
      <c r="F8" s="149">
        <v>27767608.98</v>
      </c>
      <c r="G8" s="149">
        <v>31167253.68</v>
      </c>
      <c r="H8" s="149">
        <v>30652891.260000002</v>
      </c>
      <c r="I8" s="149">
        <v>31266755.41</v>
      </c>
    </row>
    <row r="9" spans="1:10" ht="30" customHeight="1" x14ac:dyDescent="0.2">
      <c r="A9" s="253" t="s">
        <v>18</v>
      </c>
      <c r="B9" s="254"/>
      <c r="C9" s="254"/>
      <c r="D9" s="255"/>
      <c r="E9" s="149">
        <v>2599410.14</v>
      </c>
      <c r="F9" s="149">
        <v>1278667.8999999999</v>
      </c>
      <c r="G9" s="149">
        <v>1804838.9</v>
      </c>
      <c r="H9" s="149">
        <v>2336115.04</v>
      </c>
      <c r="I9" s="149">
        <v>2683224.31</v>
      </c>
    </row>
    <row r="10" spans="1:10" ht="30" customHeight="1" x14ac:dyDescent="0.2">
      <c r="A10" s="253" t="s">
        <v>19</v>
      </c>
      <c r="B10" s="254"/>
      <c r="C10" s="254"/>
      <c r="D10" s="255"/>
      <c r="E10" s="149">
        <v>1500</v>
      </c>
      <c r="F10" s="149">
        <v>1500</v>
      </c>
      <c r="G10" s="149">
        <v>2500</v>
      </c>
      <c r="H10" s="149">
        <v>52500</v>
      </c>
      <c r="I10" s="149">
        <v>288000</v>
      </c>
    </row>
    <row r="11" spans="1:10" ht="30" customHeight="1" x14ac:dyDescent="0.2">
      <c r="A11" s="253" t="s">
        <v>20</v>
      </c>
      <c r="B11" s="254"/>
      <c r="C11" s="254"/>
      <c r="D11" s="255"/>
      <c r="E11" s="149">
        <v>121269.58</v>
      </c>
      <c r="F11" s="149">
        <v>24400</v>
      </c>
      <c r="G11" s="149">
        <v>39600</v>
      </c>
      <c r="H11" s="149">
        <v>75100</v>
      </c>
      <c r="I11" s="149">
        <v>84100</v>
      </c>
    </row>
    <row r="12" spans="1:10" ht="30" customHeight="1" x14ac:dyDescent="0.2">
      <c r="A12" s="253" t="s">
        <v>28</v>
      </c>
      <c r="B12" s="254"/>
      <c r="C12" s="254"/>
      <c r="D12" s="255"/>
      <c r="E12" s="149">
        <v>879886.73</v>
      </c>
      <c r="F12" s="149">
        <v>784774.34</v>
      </c>
      <c r="G12" s="149">
        <v>807133.57</v>
      </c>
      <c r="H12" s="149">
        <v>831463.47</v>
      </c>
      <c r="I12" s="149">
        <v>771080.41</v>
      </c>
    </row>
    <row r="13" spans="1:10" ht="30" customHeight="1" x14ac:dyDescent="0.2">
      <c r="A13" s="253" t="s">
        <v>21</v>
      </c>
      <c r="B13" s="254"/>
      <c r="C13" s="254"/>
      <c r="D13" s="255"/>
      <c r="E13" s="149">
        <v>1300</v>
      </c>
      <c r="F13" s="149">
        <v>1300</v>
      </c>
      <c r="G13" s="149">
        <v>1300</v>
      </c>
      <c r="H13" s="149">
        <v>1300</v>
      </c>
      <c r="I13" s="149">
        <v>2800</v>
      </c>
    </row>
    <row r="14" spans="1:10" ht="30" customHeight="1" x14ac:dyDescent="0.2">
      <c r="A14" s="253" t="s">
        <v>22</v>
      </c>
      <c r="B14" s="254"/>
      <c r="C14" s="254"/>
      <c r="D14" s="255"/>
      <c r="E14" s="149">
        <v>901478.01</v>
      </c>
      <c r="F14" s="149">
        <v>769479.57</v>
      </c>
      <c r="G14" s="149">
        <v>881236.17</v>
      </c>
      <c r="H14" s="149">
        <v>893203.44</v>
      </c>
      <c r="I14" s="149">
        <v>898740.41</v>
      </c>
    </row>
    <row r="15" spans="1:10" ht="30" customHeight="1" x14ac:dyDescent="0.2">
      <c r="A15" s="253" t="s">
        <v>23</v>
      </c>
      <c r="B15" s="254"/>
      <c r="C15" s="254"/>
      <c r="D15" s="255"/>
      <c r="E15" s="149">
        <v>300819.96999999997</v>
      </c>
      <c r="F15" s="149">
        <v>85120</v>
      </c>
      <c r="G15" s="149">
        <v>108705</v>
      </c>
      <c r="H15" s="149">
        <v>115060</v>
      </c>
      <c r="I15" s="149">
        <v>97060</v>
      </c>
    </row>
    <row r="16" spans="1:10" ht="30" customHeight="1" x14ac:dyDescent="0.2">
      <c r="A16" s="245" t="s">
        <v>32</v>
      </c>
      <c r="B16" s="246"/>
      <c r="C16" s="246"/>
      <c r="D16" s="247"/>
      <c r="E16" s="149">
        <v>42967.95</v>
      </c>
      <c r="F16" s="149">
        <v>0</v>
      </c>
      <c r="G16" s="149">
        <v>0</v>
      </c>
      <c r="H16" s="149">
        <v>0</v>
      </c>
      <c r="I16" s="149">
        <v>0</v>
      </c>
    </row>
    <row r="17" spans="1:9" ht="30" customHeight="1" x14ac:dyDescent="0.2">
      <c r="A17" s="253" t="s">
        <v>31</v>
      </c>
      <c r="B17" s="254"/>
      <c r="C17" s="254"/>
      <c r="D17" s="255"/>
      <c r="E17" s="149">
        <v>0</v>
      </c>
      <c r="F17" s="149">
        <v>0</v>
      </c>
      <c r="G17" s="149">
        <v>0</v>
      </c>
      <c r="H17" s="149">
        <v>0</v>
      </c>
      <c r="I17" s="149">
        <v>0</v>
      </c>
    </row>
    <row r="18" spans="1:9" ht="30" customHeight="1" x14ac:dyDescent="0.2">
      <c r="A18" s="253" t="s">
        <v>24</v>
      </c>
      <c r="B18" s="254"/>
      <c r="C18" s="254"/>
      <c r="D18" s="255"/>
      <c r="E18" s="149">
        <v>1425709.89</v>
      </c>
      <c r="F18" s="149">
        <v>1073389.27</v>
      </c>
      <c r="G18" s="149">
        <v>1226129.23</v>
      </c>
      <c r="H18" s="149">
        <v>1409129.23</v>
      </c>
      <c r="I18" s="149">
        <v>2195193.7799999998</v>
      </c>
    </row>
    <row r="19" spans="1:9" ht="30" customHeight="1" x14ac:dyDescent="0.2">
      <c r="A19" s="245" t="s">
        <v>25</v>
      </c>
      <c r="B19" s="246"/>
      <c r="C19" s="246"/>
      <c r="D19" s="247"/>
      <c r="E19" s="149">
        <v>123131.77</v>
      </c>
      <c r="F19" s="149">
        <v>50291.8</v>
      </c>
      <c r="G19" s="149">
        <v>76244.7</v>
      </c>
      <c r="H19" s="149">
        <v>90932.81</v>
      </c>
      <c r="I19" s="149">
        <v>40231.199999999997</v>
      </c>
    </row>
    <row r="20" spans="1:9" ht="30" customHeight="1" x14ac:dyDescent="0.2">
      <c r="A20" s="253" t="s">
        <v>26</v>
      </c>
      <c r="B20" s="254"/>
      <c r="C20" s="254"/>
      <c r="D20" s="255"/>
      <c r="E20" s="149">
        <v>98119.56</v>
      </c>
      <c r="F20" s="149">
        <v>63880</v>
      </c>
      <c r="G20" s="149">
        <v>62630</v>
      </c>
      <c r="H20" s="149">
        <v>64090</v>
      </c>
      <c r="I20" s="149">
        <v>63880</v>
      </c>
    </row>
    <row r="21" spans="1:9" ht="30" customHeight="1" x14ac:dyDescent="0.2">
      <c r="A21" s="248" t="s">
        <v>27</v>
      </c>
      <c r="B21" s="249"/>
      <c r="C21" s="249"/>
      <c r="D21" s="250"/>
      <c r="E21" s="149">
        <v>89026.79</v>
      </c>
      <c r="F21" s="149">
        <v>37580</v>
      </c>
      <c r="G21" s="149">
        <v>38000</v>
      </c>
      <c r="H21" s="149">
        <v>58600</v>
      </c>
      <c r="I21" s="149">
        <v>36000</v>
      </c>
    </row>
  </sheetData>
  <mergeCells count="18">
    <mergeCell ref="A17:D17"/>
    <mergeCell ref="A18:D18"/>
    <mergeCell ref="A19:D19"/>
    <mergeCell ref="A20:D20"/>
    <mergeCell ref="A21:D21"/>
    <mergeCell ref="E1:H2"/>
    <mergeCell ref="A1:D2"/>
    <mergeCell ref="A16:D16"/>
    <mergeCell ref="E4:I4"/>
    <mergeCell ref="E5:I5"/>
    <mergeCell ref="A8:D8"/>
    <mergeCell ref="A9:D9"/>
    <mergeCell ref="A10:D10"/>
    <mergeCell ref="A11:D11"/>
    <mergeCell ref="A12:D12"/>
    <mergeCell ref="A13:D13"/>
    <mergeCell ref="A14:D14"/>
    <mergeCell ref="A15:D15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Feuil22"/>
  <dimension ref="A1:J21"/>
  <sheetViews>
    <sheetView zoomScaleNormal="100" workbookViewId="0">
      <selection sqref="A1:D2"/>
    </sheetView>
  </sheetViews>
  <sheetFormatPr baseColWidth="10" defaultRowHeight="12.75" x14ac:dyDescent="0.2"/>
  <cols>
    <col min="1" max="1" width="16.5703125" customWidth="1"/>
    <col min="2" max="4" width="5.28515625" customWidth="1"/>
    <col min="5" max="9" width="19.28515625" customWidth="1"/>
  </cols>
  <sheetData>
    <row r="1" spans="1:10" ht="13.15" customHeight="1" x14ac:dyDescent="0.2">
      <c r="A1" s="196" t="str">
        <f>Coordonnées!A1</f>
        <v>Synthèse du Budget</v>
      </c>
      <c r="B1" s="153"/>
      <c r="C1" s="153"/>
      <c r="D1" s="153"/>
      <c r="E1" s="157" t="str">
        <f>Coordonnées!G1</f>
        <v>Administration communale d'Ac Fleurus</v>
      </c>
      <c r="F1" s="157"/>
      <c r="G1" s="157"/>
      <c r="H1" s="157"/>
      <c r="I1" s="96" t="str">
        <f>Coordonnées!$U$1</f>
        <v>Code INS</v>
      </c>
      <c r="J1" s="133">
        <f>Coordonnées!$V$1</f>
        <v>52021</v>
      </c>
    </row>
    <row r="2" spans="1:10" ht="16.149999999999999" customHeight="1" x14ac:dyDescent="0.2">
      <c r="A2" s="154"/>
      <c r="B2" s="155"/>
      <c r="C2" s="155"/>
      <c r="D2" s="155"/>
      <c r="E2" s="158"/>
      <c r="F2" s="158"/>
      <c r="G2" s="158"/>
      <c r="H2" s="158"/>
      <c r="I2" s="97" t="str">
        <f>Coordonnées!$U$2</f>
        <v>Exercice:</v>
      </c>
      <c r="J2" s="134">
        <f>Coordonnées!$V$2</f>
        <v>2025</v>
      </c>
    </row>
    <row r="3" spans="1:10" s="55" customFormat="1" ht="27" customHeight="1" x14ac:dyDescent="0.2">
      <c r="A3" s="62" t="str">
        <f>Coordonnées!A3</f>
        <v>Modèle officiel généré par l'application eComptes © SPW Intérieur et Action Sociale</v>
      </c>
      <c r="B3" s="52"/>
      <c r="C3" s="52"/>
      <c r="D3" s="52"/>
      <c r="E3" s="52"/>
      <c r="F3" s="53"/>
      <c r="G3" s="53"/>
      <c r="I3" s="54" t="str">
        <f>Coordonnées!$U$3</f>
        <v>Version:</v>
      </c>
      <c r="J3" s="56">
        <f>Coordonnées!$V$3</f>
        <v>2</v>
      </c>
    </row>
    <row r="4" spans="1:10" ht="16.149999999999999" customHeight="1" x14ac:dyDescent="0.2">
      <c r="A4" s="16"/>
      <c r="B4" s="15"/>
      <c r="C4" s="15"/>
      <c r="D4" s="15"/>
      <c r="E4" s="259" t="s">
        <v>45</v>
      </c>
      <c r="F4" s="260"/>
      <c r="G4" s="260"/>
      <c r="H4" s="260"/>
      <c r="I4" s="260"/>
    </row>
    <row r="5" spans="1:10" ht="17.649999999999999" customHeight="1" x14ac:dyDescent="0.2">
      <c r="A5" s="14"/>
      <c r="E5" s="263" t="s">
        <v>71</v>
      </c>
      <c r="F5" s="264"/>
      <c r="G5" s="264"/>
      <c r="H5" s="264"/>
      <c r="I5" s="264"/>
    </row>
    <row r="6" spans="1:10" ht="17.649999999999999" customHeight="1" x14ac:dyDescent="0.2">
      <c r="A6" s="14"/>
      <c r="E6" s="51" t="str">
        <f>Coordonnées!$J$27</f>
        <v>Budget</v>
      </c>
      <c r="F6" s="51" t="str">
        <f>Coordonnées!$J$27</f>
        <v>Budget</v>
      </c>
      <c r="G6" s="51" t="str">
        <f>Coordonnées!$J$27</f>
        <v>Budget</v>
      </c>
      <c r="H6" s="51" t="str">
        <f>Coordonnées!$J$27</f>
        <v>Budget</v>
      </c>
      <c r="I6" s="51" t="str">
        <f>Coordonnées!$J$27</f>
        <v>Budget</v>
      </c>
    </row>
    <row r="7" spans="1:10" ht="17.649999999999999" customHeight="1" x14ac:dyDescent="0.2">
      <c r="A7" s="14"/>
      <c r="E7" s="47">
        <f>F7-1</f>
        <v>2021</v>
      </c>
      <c r="F7" s="47">
        <f>G7-1</f>
        <v>2022</v>
      </c>
      <c r="G7" s="47">
        <f>H7-1</f>
        <v>2023</v>
      </c>
      <c r="H7" s="47">
        <f>I7-1</f>
        <v>2024</v>
      </c>
      <c r="I7" s="47">
        <f>J2</f>
        <v>2025</v>
      </c>
    </row>
    <row r="8" spans="1:10" ht="30" customHeight="1" x14ac:dyDescent="0.2">
      <c r="A8" s="256" t="s">
        <v>35</v>
      </c>
      <c r="B8" s="257"/>
      <c r="C8" s="257"/>
      <c r="D8" s="258"/>
      <c r="E8" s="149">
        <v>3998865.38</v>
      </c>
      <c r="F8" s="149">
        <v>10154407.869999999</v>
      </c>
      <c r="G8" s="149">
        <v>9018455.8399999999</v>
      </c>
      <c r="H8" s="149">
        <v>10038502.73</v>
      </c>
      <c r="I8" s="149">
        <v>4325298.6100000003</v>
      </c>
    </row>
    <row r="9" spans="1:10" ht="30" customHeight="1" x14ac:dyDescent="0.2">
      <c r="A9" s="253" t="s">
        <v>18</v>
      </c>
      <c r="B9" s="254"/>
      <c r="C9" s="254"/>
      <c r="D9" s="255"/>
      <c r="E9" s="149">
        <v>3345075</v>
      </c>
      <c r="F9" s="149">
        <v>2764860.59</v>
      </c>
      <c r="G9" s="149">
        <v>6136840</v>
      </c>
      <c r="H9" s="149">
        <v>2150518.7999999998</v>
      </c>
      <c r="I9" s="149">
        <v>5510500</v>
      </c>
    </row>
    <row r="10" spans="1:10" ht="30" customHeight="1" x14ac:dyDescent="0.2">
      <c r="A10" s="253" t="s">
        <v>19</v>
      </c>
      <c r="B10" s="254"/>
      <c r="C10" s="254"/>
      <c r="D10" s="255"/>
      <c r="E10" s="149">
        <v>0</v>
      </c>
      <c r="F10" s="149">
        <v>0</v>
      </c>
      <c r="G10" s="149">
        <v>90000</v>
      </c>
      <c r="H10" s="149">
        <v>90000</v>
      </c>
      <c r="I10" s="149">
        <v>0</v>
      </c>
    </row>
    <row r="11" spans="1:10" ht="30" customHeight="1" x14ac:dyDescent="0.2">
      <c r="A11" s="253" t="s">
        <v>20</v>
      </c>
      <c r="B11" s="254"/>
      <c r="C11" s="254"/>
      <c r="D11" s="255"/>
      <c r="E11" s="149">
        <v>14250087.130000001</v>
      </c>
      <c r="F11" s="149">
        <v>20493045.93</v>
      </c>
      <c r="G11" s="149">
        <v>14025171.25</v>
      </c>
      <c r="H11" s="149">
        <v>17352856.579999998</v>
      </c>
      <c r="I11" s="149">
        <v>8844671.4900000002</v>
      </c>
    </row>
    <row r="12" spans="1:10" ht="30" customHeight="1" x14ac:dyDescent="0.2">
      <c r="A12" s="253" t="s">
        <v>28</v>
      </c>
      <c r="B12" s="254"/>
      <c r="C12" s="254"/>
      <c r="D12" s="255"/>
      <c r="E12" s="149">
        <v>178000</v>
      </c>
      <c r="F12" s="149">
        <v>1340000</v>
      </c>
      <c r="G12" s="149">
        <v>2041000</v>
      </c>
      <c r="H12" s="149">
        <v>245000</v>
      </c>
      <c r="I12" s="149">
        <v>1977329.15</v>
      </c>
    </row>
    <row r="13" spans="1:10" ht="30" customHeight="1" x14ac:dyDescent="0.2">
      <c r="A13" s="253" t="s">
        <v>21</v>
      </c>
      <c r="B13" s="254"/>
      <c r="C13" s="254"/>
      <c r="D13" s="255"/>
      <c r="E13" s="149">
        <v>0</v>
      </c>
      <c r="F13" s="149">
        <v>0</v>
      </c>
      <c r="G13" s="149">
        <v>0</v>
      </c>
      <c r="H13" s="149">
        <v>0</v>
      </c>
      <c r="I13" s="149">
        <v>0</v>
      </c>
    </row>
    <row r="14" spans="1:10" ht="30" customHeight="1" x14ac:dyDescent="0.2">
      <c r="A14" s="253" t="s">
        <v>22</v>
      </c>
      <c r="B14" s="254"/>
      <c r="C14" s="254"/>
      <c r="D14" s="255"/>
      <c r="E14" s="149">
        <v>1960000</v>
      </c>
      <c r="F14" s="149">
        <v>3536092.5</v>
      </c>
      <c r="G14" s="149">
        <v>6095300</v>
      </c>
      <c r="H14" s="149">
        <v>7574900</v>
      </c>
      <c r="I14" s="149">
        <v>221505.36</v>
      </c>
    </row>
    <row r="15" spans="1:10" ht="30" customHeight="1" x14ac:dyDescent="0.2">
      <c r="A15" s="253" t="s">
        <v>23</v>
      </c>
      <c r="B15" s="254"/>
      <c r="C15" s="254"/>
      <c r="D15" s="255"/>
      <c r="E15" s="149">
        <v>412100</v>
      </c>
      <c r="F15" s="149">
        <v>920000</v>
      </c>
      <c r="G15" s="149">
        <v>2826000</v>
      </c>
      <c r="H15" s="149">
        <v>1759500</v>
      </c>
      <c r="I15" s="149">
        <v>6429500</v>
      </c>
    </row>
    <row r="16" spans="1:10" ht="30" customHeight="1" x14ac:dyDescent="0.2">
      <c r="A16" s="245" t="s">
        <v>32</v>
      </c>
      <c r="B16" s="246"/>
      <c r="C16" s="246"/>
      <c r="D16" s="247"/>
      <c r="E16" s="149">
        <v>0</v>
      </c>
      <c r="F16" s="149">
        <v>0</v>
      </c>
      <c r="G16" s="149">
        <v>0</v>
      </c>
      <c r="H16" s="149">
        <v>0</v>
      </c>
      <c r="I16" s="149">
        <v>0</v>
      </c>
    </row>
    <row r="17" spans="1:9" ht="30" customHeight="1" x14ac:dyDescent="0.2">
      <c r="A17" s="253" t="s">
        <v>31</v>
      </c>
      <c r="B17" s="254"/>
      <c r="C17" s="254"/>
      <c r="D17" s="255"/>
      <c r="E17" s="149">
        <v>773551.9</v>
      </c>
      <c r="F17" s="149">
        <v>1324522.07</v>
      </c>
      <c r="G17" s="149">
        <v>21230.52</v>
      </c>
      <c r="H17" s="149">
        <v>19245</v>
      </c>
      <c r="I17" s="149">
        <v>40481.57</v>
      </c>
    </row>
    <row r="18" spans="1:9" ht="30" customHeight="1" x14ac:dyDescent="0.2">
      <c r="A18" s="253" t="s">
        <v>24</v>
      </c>
      <c r="B18" s="254"/>
      <c r="C18" s="254"/>
      <c r="D18" s="255"/>
      <c r="E18" s="149">
        <v>143000</v>
      </c>
      <c r="F18" s="149">
        <v>769500</v>
      </c>
      <c r="G18" s="149">
        <v>3499500</v>
      </c>
      <c r="H18" s="149">
        <v>6415000</v>
      </c>
      <c r="I18" s="149">
        <v>8035000</v>
      </c>
    </row>
    <row r="19" spans="1:9" ht="30" customHeight="1" x14ac:dyDescent="0.2">
      <c r="A19" s="245" t="s">
        <v>25</v>
      </c>
      <c r="B19" s="246"/>
      <c r="C19" s="246"/>
      <c r="D19" s="247"/>
      <c r="E19" s="149">
        <v>1227000</v>
      </c>
      <c r="F19" s="149">
        <v>525000</v>
      </c>
      <c r="G19" s="149">
        <v>315000</v>
      </c>
      <c r="H19" s="149">
        <v>257500</v>
      </c>
      <c r="I19" s="149">
        <v>295536.77</v>
      </c>
    </row>
    <row r="20" spans="1:9" ht="30" customHeight="1" x14ac:dyDescent="0.2">
      <c r="A20" s="253" t="s">
        <v>26</v>
      </c>
      <c r="B20" s="254"/>
      <c r="C20" s="254"/>
      <c r="D20" s="255"/>
      <c r="E20" s="149">
        <v>0</v>
      </c>
      <c r="F20" s="149">
        <v>0</v>
      </c>
      <c r="G20" s="149">
        <v>0</v>
      </c>
      <c r="H20" s="149">
        <v>0</v>
      </c>
      <c r="I20" s="149">
        <v>0</v>
      </c>
    </row>
    <row r="21" spans="1:9" ht="30" customHeight="1" x14ac:dyDescent="0.2">
      <c r="A21" s="248" t="s">
        <v>27</v>
      </c>
      <c r="B21" s="249"/>
      <c r="C21" s="249"/>
      <c r="D21" s="250"/>
      <c r="E21" s="149">
        <v>45000</v>
      </c>
      <c r="F21" s="149">
        <v>90000</v>
      </c>
      <c r="G21" s="149">
        <v>15000</v>
      </c>
      <c r="H21" s="149">
        <v>215229.71</v>
      </c>
      <c r="I21" s="149">
        <v>373075</v>
      </c>
    </row>
  </sheetData>
  <mergeCells count="18">
    <mergeCell ref="A17:D17"/>
    <mergeCell ref="A18:D18"/>
    <mergeCell ref="A19:D19"/>
    <mergeCell ref="A20:D20"/>
    <mergeCell ref="A21:D21"/>
    <mergeCell ref="E1:H2"/>
    <mergeCell ref="A1:D2"/>
    <mergeCell ref="A16:D16"/>
    <mergeCell ref="E4:I4"/>
    <mergeCell ref="E5:I5"/>
    <mergeCell ref="A8:D8"/>
    <mergeCell ref="A9:D9"/>
    <mergeCell ref="A10:D10"/>
    <mergeCell ref="A11:D11"/>
    <mergeCell ref="A12:D12"/>
    <mergeCell ref="A13:D13"/>
    <mergeCell ref="A14:D14"/>
    <mergeCell ref="A15:D15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Feuil23"/>
  <dimension ref="A1:J21"/>
  <sheetViews>
    <sheetView zoomScaleNormal="100" workbookViewId="0">
      <selection sqref="A1:D2"/>
    </sheetView>
  </sheetViews>
  <sheetFormatPr baseColWidth="10" defaultRowHeight="12.75" x14ac:dyDescent="0.2"/>
  <cols>
    <col min="1" max="1" width="16.5703125" customWidth="1"/>
    <col min="2" max="4" width="5.28515625" customWidth="1"/>
    <col min="5" max="9" width="19.28515625" customWidth="1"/>
  </cols>
  <sheetData>
    <row r="1" spans="1:10" ht="13.15" customHeight="1" x14ac:dyDescent="0.2">
      <c r="A1" s="196" t="str">
        <f>Coordonnées!A1</f>
        <v>Synthèse du Budget</v>
      </c>
      <c r="B1" s="153"/>
      <c r="C1" s="153"/>
      <c r="D1" s="153"/>
      <c r="E1" s="157" t="str">
        <f>Coordonnées!G1</f>
        <v>Administration communale d'Ac Fleurus</v>
      </c>
      <c r="F1" s="157"/>
      <c r="G1" s="157"/>
      <c r="H1" s="157"/>
      <c r="I1" s="96" t="str">
        <f>Coordonnées!$U$1</f>
        <v>Code INS</v>
      </c>
      <c r="J1" s="133">
        <f>Coordonnées!$V$1</f>
        <v>52021</v>
      </c>
    </row>
    <row r="2" spans="1:10" ht="16.149999999999999" customHeight="1" x14ac:dyDescent="0.2">
      <c r="A2" s="154"/>
      <c r="B2" s="155"/>
      <c r="C2" s="155"/>
      <c r="D2" s="155"/>
      <c r="E2" s="158"/>
      <c r="F2" s="158"/>
      <c r="G2" s="158"/>
      <c r="H2" s="158"/>
      <c r="I2" s="97" t="str">
        <f>Coordonnées!$U$2</f>
        <v>Exercice:</v>
      </c>
      <c r="J2" s="134">
        <f>Coordonnées!$V$2</f>
        <v>2025</v>
      </c>
    </row>
    <row r="3" spans="1:10" s="55" customFormat="1" ht="27" customHeight="1" x14ac:dyDescent="0.2">
      <c r="A3" s="62" t="str">
        <f>Coordonnées!A3</f>
        <v>Modèle officiel généré par l'application eComptes © SPW Intérieur et Action Sociale</v>
      </c>
      <c r="B3" s="52"/>
      <c r="C3" s="52"/>
      <c r="D3" s="52"/>
      <c r="E3" s="52"/>
      <c r="F3" s="53"/>
      <c r="G3" s="53"/>
      <c r="H3" s="54"/>
      <c r="I3" s="54" t="str">
        <f>Coordonnées!$U$3</f>
        <v>Version:</v>
      </c>
      <c r="J3" s="56">
        <f>Coordonnées!$V$3</f>
        <v>2</v>
      </c>
    </row>
    <row r="4" spans="1:10" ht="16.149999999999999" customHeight="1" x14ac:dyDescent="0.2">
      <c r="A4" s="16"/>
      <c r="B4" s="15"/>
      <c r="C4" s="15"/>
      <c r="D4" s="15"/>
      <c r="E4" s="259" t="s">
        <v>45</v>
      </c>
      <c r="F4" s="260"/>
      <c r="G4" s="260"/>
      <c r="H4" s="260"/>
      <c r="I4" s="260"/>
    </row>
    <row r="5" spans="1:10" ht="17.649999999999999" customHeight="1" x14ac:dyDescent="0.2">
      <c r="A5" s="14"/>
      <c r="E5" s="265" t="s">
        <v>72</v>
      </c>
      <c r="F5" s="266"/>
      <c r="G5" s="266"/>
      <c r="H5" s="266"/>
      <c r="I5" s="266"/>
    </row>
    <row r="6" spans="1:10" ht="17.649999999999999" customHeight="1" x14ac:dyDescent="0.2">
      <c r="A6" s="14"/>
      <c r="E6" s="51" t="str">
        <f>Coordonnées!$J$27</f>
        <v>Budget</v>
      </c>
      <c r="F6" s="51" t="str">
        <f>Coordonnées!$J$27</f>
        <v>Budget</v>
      </c>
      <c r="G6" s="51" t="str">
        <f>Coordonnées!$J$27</f>
        <v>Budget</v>
      </c>
      <c r="H6" s="51" t="str">
        <f>Coordonnées!$J$27</f>
        <v>Budget</v>
      </c>
      <c r="I6" s="51" t="str">
        <f>Coordonnées!$J$27</f>
        <v>Budget</v>
      </c>
    </row>
    <row r="7" spans="1:10" ht="17.649999999999999" customHeight="1" x14ac:dyDescent="0.2">
      <c r="A7" s="14"/>
      <c r="E7" s="47">
        <f>F7-1</f>
        <v>2021</v>
      </c>
      <c r="F7" s="47">
        <f>G7-1</f>
        <v>2022</v>
      </c>
      <c r="G7" s="47">
        <f>H7-1</f>
        <v>2023</v>
      </c>
      <c r="H7" s="47">
        <f>I7-1</f>
        <v>2024</v>
      </c>
      <c r="I7" s="47">
        <f>J2</f>
        <v>2025</v>
      </c>
    </row>
    <row r="8" spans="1:10" ht="30" customHeight="1" x14ac:dyDescent="0.2">
      <c r="A8" s="256" t="s">
        <v>35</v>
      </c>
      <c r="B8" s="257"/>
      <c r="C8" s="257"/>
      <c r="D8" s="258"/>
      <c r="E8" s="149">
        <v>11555287.560000001</v>
      </c>
      <c r="F8" s="149">
        <v>11168375.1</v>
      </c>
      <c r="G8" s="149">
        <v>10777193.18</v>
      </c>
      <c r="H8" s="149">
        <v>12962124.130000001</v>
      </c>
      <c r="I8" s="149">
        <v>12170241.66</v>
      </c>
    </row>
    <row r="9" spans="1:10" ht="30" customHeight="1" x14ac:dyDescent="0.2">
      <c r="A9" s="253" t="s">
        <v>18</v>
      </c>
      <c r="B9" s="254"/>
      <c r="C9" s="254"/>
      <c r="D9" s="255"/>
      <c r="E9" s="149">
        <v>2194067.7999999998</v>
      </c>
      <c r="F9" s="149">
        <v>9440119.3100000005</v>
      </c>
      <c r="G9" s="149">
        <v>6285319.7999999998</v>
      </c>
      <c r="H9" s="149">
        <v>2082477.8</v>
      </c>
      <c r="I9" s="149">
        <v>5440998.7999999998</v>
      </c>
    </row>
    <row r="10" spans="1:10" ht="30" customHeight="1" x14ac:dyDescent="0.2">
      <c r="A10" s="253" t="s">
        <v>19</v>
      </c>
      <c r="B10" s="254"/>
      <c r="C10" s="254"/>
      <c r="D10" s="255"/>
      <c r="E10" s="149">
        <v>0</v>
      </c>
      <c r="F10" s="149">
        <v>0</v>
      </c>
      <c r="G10" s="149">
        <v>0</v>
      </c>
      <c r="H10" s="149">
        <v>0</v>
      </c>
      <c r="I10" s="149">
        <v>0</v>
      </c>
    </row>
    <row r="11" spans="1:10" ht="30" customHeight="1" x14ac:dyDescent="0.2">
      <c r="A11" s="253" t="s">
        <v>20</v>
      </c>
      <c r="B11" s="254"/>
      <c r="C11" s="254"/>
      <c r="D11" s="255"/>
      <c r="E11" s="149">
        <v>9766108.4700000007</v>
      </c>
      <c r="F11" s="149">
        <v>16271407.529999999</v>
      </c>
      <c r="G11" s="149">
        <v>10527370.390000001</v>
      </c>
      <c r="H11" s="149">
        <v>18546434.399999999</v>
      </c>
      <c r="I11" s="149">
        <v>6194249.54</v>
      </c>
    </row>
    <row r="12" spans="1:10" ht="30" customHeight="1" x14ac:dyDescent="0.2">
      <c r="A12" s="253" t="s">
        <v>28</v>
      </c>
      <c r="B12" s="254"/>
      <c r="C12" s="254"/>
      <c r="D12" s="255"/>
      <c r="E12" s="149">
        <v>0</v>
      </c>
      <c r="F12" s="149">
        <v>1100000</v>
      </c>
      <c r="G12" s="149">
        <v>1500000</v>
      </c>
      <c r="H12" s="149">
        <v>0</v>
      </c>
      <c r="I12" s="149">
        <v>1500000</v>
      </c>
    </row>
    <row r="13" spans="1:10" ht="30" customHeight="1" x14ac:dyDescent="0.2">
      <c r="A13" s="253" t="s">
        <v>21</v>
      </c>
      <c r="B13" s="254"/>
      <c r="C13" s="254"/>
      <c r="D13" s="255"/>
      <c r="E13" s="149">
        <v>0</v>
      </c>
      <c r="F13" s="149">
        <v>0</v>
      </c>
      <c r="G13" s="149">
        <v>0</v>
      </c>
      <c r="H13" s="149">
        <v>0</v>
      </c>
      <c r="I13" s="149">
        <v>0</v>
      </c>
    </row>
    <row r="14" spans="1:10" ht="30" customHeight="1" x14ac:dyDescent="0.2">
      <c r="A14" s="253" t="s">
        <v>22</v>
      </c>
      <c r="B14" s="254"/>
      <c r="C14" s="254"/>
      <c r="D14" s="255"/>
      <c r="E14" s="149">
        <v>1500000</v>
      </c>
      <c r="F14" s="149">
        <v>2050000</v>
      </c>
      <c r="G14" s="149">
        <v>5600000</v>
      </c>
      <c r="H14" s="149">
        <v>7400000</v>
      </c>
      <c r="I14" s="149">
        <v>0</v>
      </c>
    </row>
    <row r="15" spans="1:10" ht="30" customHeight="1" x14ac:dyDescent="0.2">
      <c r="A15" s="253" t="s">
        <v>23</v>
      </c>
      <c r="B15" s="254"/>
      <c r="C15" s="254"/>
      <c r="D15" s="255"/>
      <c r="E15" s="149">
        <v>81265.09</v>
      </c>
      <c r="F15" s="149">
        <v>0</v>
      </c>
      <c r="G15" s="149">
        <v>2204000</v>
      </c>
      <c r="H15" s="149">
        <v>1510000</v>
      </c>
      <c r="I15" s="149">
        <v>6340000</v>
      </c>
    </row>
    <row r="16" spans="1:10" ht="30" customHeight="1" x14ac:dyDescent="0.2">
      <c r="A16" s="245" t="s">
        <v>32</v>
      </c>
      <c r="B16" s="246"/>
      <c r="C16" s="246"/>
      <c r="D16" s="247"/>
      <c r="E16" s="149">
        <v>0</v>
      </c>
      <c r="F16" s="149">
        <v>0</v>
      </c>
      <c r="G16" s="149">
        <v>6576965</v>
      </c>
      <c r="H16" s="149">
        <v>0</v>
      </c>
      <c r="I16" s="149">
        <v>387640.45</v>
      </c>
    </row>
    <row r="17" spans="1:9" ht="30" customHeight="1" x14ac:dyDescent="0.2">
      <c r="A17" s="253" t="s">
        <v>31</v>
      </c>
      <c r="B17" s="254"/>
      <c r="C17" s="254"/>
      <c r="D17" s="255"/>
      <c r="E17" s="149">
        <v>750000</v>
      </c>
      <c r="F17" s="149">
        <v>1300000</v>
      </c>
      <c r="G17" s="149">
        <v>0</v>
      </c>
      <c r="H17" s="149">
        <v>0</v>
      </c>
      <c r="I17" s="149">
        <v>0</v>
      </c>
    </row>
    <row r="18" spans="1:9" ht="30" customHeight="1" x14ac:dyDescent="0.2">
      <c r="A18" s="253" t="s">
        <v>24</v>
      </c>
      <c r="B18" s="254"/>
      <c r="C18" s="254"/>
      <c r="D18" s="255"/>
      <c r="E18" s="149">
        <v>0</v>
      </c>
      <c r="F18" s="149">
        <v>550000</v>
      </c>
      <c r="G18" s="149">
        <v>3040000</v>
      </c>
      <c r="H18" s="149">
        <v>6400000</v>
      </c>
      <c r="I18" s="149">
        <v>8020000</v>
      </c>
    </row>
    <row r="19" spans="1:9" ht="30" customHeight="1" x14ac:dyDescent="0.2">
      <c r="A19" s="245" t="s">
        <v>25</v>
      </c>
      <c r="B19" s="246"/>
      <c r="C19" s="246"/>
      <c r="D19" s="247"/>
      <c r="E19" s="149">
        <v>1050000</v>
      </c>
      <c r="F19" s="149">
        <v>350000</v>
      </c>
      <c r="G19" s="149">
        <v>0</v>
      </c>
      <c r="H19" s="149">
        <v>0</v>
      </c>
      <c r="I19" s="149">
        <v>0</v>
      </c>
    </row>
    <row r="20" spans="1:9" ht="30" customHeight="1" x14ac:dyDescent="0.2">
      <c r="A20" s="253" t="s">
        <v>26</v>
      </c>
      <c r="B20" s="254"/>
      <c r="C20" s="254"/>
      <c r="D20" s="255"/>
      <c r="E20" s="149">
        <v>0</v>
      </c>
      <c r="F20" s="149">
        <v>0</v>
      </c>
      <c r="G20" s="149">
        <v>0</v>
      </c>
      <c r="H20" s="149">
        <v>0</v>
      </c>
      <c r="I20" s="149">
        <v>0</v>
      </c>
    </row>
    <row r="21" spans="1:9" ht="30" customHeight="1" x14ac:dyDescent="0.2">
      <c r="A21" s="248" t="s">
        <v>27</v>
      </c>
      <c r="B21" s="249"/>
      <c r="C21" s="249"/>
      <c r="D21" s="250"/>
      <c r="E21" s="149">
        <v>0</v>
      </c>
      <c r="F21" s="149">
        <v>0</v>
      </c>
      <c r="G21" s="149">
        <v>0</v>
      </c>
      <c r="H21" s="149">
        <v>155229.71</v>
      </c>
      <c r="I21" s="149">
        <v>263075</v>
      </c>
    </row>
  </sheetData>
  <mergeCells count="18">
    <mergeCell ref="A17:D17"/>
    <mergeCell ref="A18:D18"/>
    <mergeCell ref="A19:D19"/>
    <mergeCell ref="A20:D20"/>
    <mergeCell ref="A21:D21"/>
    <mergeCell ref="E1:H2"/>
    <mergeCell ref="A1:D2"/>
    <mergeCell ref="A16:D16"/>
    <mergeCell ref="E4:I4"/>
    <mergeCell ref="E5:I5"/>
    <mergeCell ref="A8:D8"/>
    <mergeCell ref="A9:D9"/>
    <mergeCell ref="A10:D10"/>
    <mergeCell ref="A11:D11"/>
    <mergeCell ref="A12:D12"/>
    <mergeCell ref="A13:D13"/>
    <mergeCell ref="A14:D14"/>
    <mergeCell ref="A15:D15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Feuil17"/>
  <dimension ref="A1:Y51"/>
  <sheetViews>
    <sheetView zoomScaleNormal="100" workbookViewId="0">
      <selection activeCell="Z1" sqref="Z1"/>
    </sheetView>
  </sheetViews>
  <sheetFormatPr baseColWidth="10" defaultRowHeight="12.75" x14ac:dyDescent="0.2"/>
  <cols>
    <col min="1" max="23" width="5.28515625" customWidth="1"/>
  </cols>
  <sheetData>
    <row r="1" spans="1:25" ht="13.15" customHeight="1" x14ac:dyDescent="0.2">
      <c r="A1" s="196" t="s">
        <v>39</v>
      </c>
      <c r="B1" s="153"/>
      <c r="C1" s="153"/>
      <c r="D1" s="153"/>
      <c r="E1" s="153"/>
      <c r="F1" s="153"/>
      <c r="G1" s="157" t="str">
        <f>Coordonnées!G1</f>
        <v>Administration communale d'Ac Fleurus</v>
      </c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25"/>
      <c r="W1" s="123"/>
      <c r="X1" s="96" t="str">
        <f>Coordonnées!$U$1</f>
        <v>Code INS</v>
      </c>
      <c r="Y1" s="133">
        <f>Coordonnées!$V$1</f>
        <v>52021</v>
      </c>
    </row>
    <row r="2" spans="1:25" x14ac:dyDescent="0.2">
      <c r="A2" s="154"/>
      <c r="B2" s="155"/>
      <c r="C2" s="155"/>
      <c r="D2" s="155"/>
      <c r="E2" s="155"/>
      <c r="F2" s="155"/>
      <c r="G2" s="158"/>
      <c r="H2" s="158"/>
      <c r="I2" s="158"/>
      <c r="J2" s="158"/>
      <c r="K2" s="158"/>
      <c r="L2" s="158"/>
      <c r="M2" s="158"/>
      <c r="N2" s="158"/>
      <c r="O2" s="158"/>
      <c r="P2" s="158"/>
      <c r="Q2" s="158"/>
      <c r="R2" s="158"/>
      <c r="S2" s="158"/>
      <c r="T2" s="158"/>
      <c r="U2" s="158"/>
      <c r="V2" s="126"/>
      <c r="W2" s="124"/>
      <c r="X2" s="97" t="str">
        <f>Coordonnées!$U$2</f>
        <v>Exercice:</v>
      </c>
      <c r="Y2" s="134">
        <f>Coordonnées!$V$2</f>
        <v>2025</v>
      </c>
    </row>
    <row r="3" spans="1:25" x14ac:dyDescent="0.2">
      <c r="A3" s="61" t="s">
        <v>77</v>
      </c>
      <c r="B3" s="15"/>
      <c r="C3" s="15"/>
      <c r="D3" s="15"/>
      <c r="E3" s="15"/>
      <c r="F3" s="26"/>
      <c r="G3" s="26"/>
      <c r="H3" s="15"/>
      <c r="I3" s="15"/>
      <c r="J3" s="25"/>
      <c r="K3" s="25"/>
      <c r="L3" s="25"/>
      <c r="M3" s="25"/>
      <c r="N3" s="15"/>
      <c r="O3" s="15"/>
      <c r="X3" s="71" t="str">
        <f>Coordonnées!$U$3</f>
        <v>Version:</v>
      </c>
      <c r="Y3" s="135">
        <f>Coordonnées!$V$3</f>
        <v>2</v>
      </c>
    </row>
    <row r="4" spans="1:25" ht="13.15" customHeight="1" x14ac:dyDescent="0.2">
      <c r="A4" s="31"/>
      <c r="B4" s="31"/>
      <c r="C4" s="31"/>
      <c r="D4" s="31"/>
      <c r="E4" s="31"/>
      <c r="F4" s="31"/>
      <c r="G4" s="31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</row>
    <row r="5" spans="1:25" ht="16.149999999999999" customHeight="1" x14ac:dyDescent="0.2">
      <c r="A5" s="32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17"/>
      <c r="S5" s="17"/>
      <c r="T5" s="17"/>
      <c r="U5" s="17"/>
      <c r="V5" s="17"/>
    </row>
    <row r="6" spans="1:25" ht="16.149999999999999" customHeight="1" x14ac:dyDescent="0.2">
      <c r="A6" s="13" t="s">
        <v>37</v>
      </c>
      <c r="B6" s="12"/>
      <c r="C6" s="12"/>
      <c r="D6" s="12"/>
      <c r="E6" s="12"/>
      <c r="F6" s="32"/>
      <c r="G6" s="17"/>
      <c r="H6" s="17"/>
      <c r="I6" s="17"/>
      <c r="J6" s="17"/>
      <c r="K6" s="17"/>
      <c r="L6" s="17"/>
      <c r="M6" s="32"/>
      <c r="N6" s="32"/>
      <c r="O6" s="32"/>
      <c r="P6" s="32"/>
      <c r="Q6" s="17"/>
      <c r="R6" s="17"/>
      <c r="S6" s="17"/>
      <c r="T6" s="17"/>
      <c r="U6" s="17"/>
      <c r="V6" s="17"/>
    </row>
    <row r="7" spans="1:25" ht="16.899999999999999" customHeight="1" x14ac:dyDescent="0.2">
      <c r="A7" s="36"/>
      <c r="B7" s="45"/>
      <c r="C7" s="45"/>
      <c r="D7" s="45"/>
      <c r="E7" s="45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6"/>
      <c r="S7" s="36"/>
      <c r="T7" s="36"/>
      <c r="U7" s="36"/>
      <c r="V7" s="36"/>
    </row>
    <row r="8" spans="1:25" ht="16.899999999999999" customHeight="1" x14ac:dyDescent="0.2">
      <c r="A8" s="34"/>
      <c r="B8" s="119"/>
      <c r="C8" s="120"/>
      <c r="D8" s="120"/>
      <c r="E8" s="120"/>
      <c r="F8" s="120"/>
      <c r="G8" s="120"/>
      <c r="H8" s="120"/>
      <c r="I8" s="120"/>
      <c r="J8" s="120"/>
      <c r="K8" s="120"/>
      <c r="L8" s="120"/>
      <c r="M8" s="120"/>
      <c r="N8" s="120"/>
      <c r="O8" s="120"/>
      <c r="P8" s="120"/>
      <c r="Q8" s="120"/>
      <c r="R8" s="120"/>
      <c r="S8" s="120"/>
      <c r="T8" s="120"/>
      <c r="U8" s="120"/>
      <c r="V8" s="120"/>
      <c r="W8" s="120"/>
      <c r="X8" s="121"/>
    </row>
    <row r="9" spans="1:25" ht="16.899999999999999" customHeight="1" x14ac:dyDescent="0.2">
      <c r="A9" s="34"/>
      <c r="B9" s="104"/>
      <c r="C9" s="105"/>
      <c r="D9" s="105"/>
      <c r="E9" s="105"/>
      <c r="F9" s="105"/>
      <c r="G9" s="105"/>
      <c r="H9" s="105"/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6"/>
    </row>
    <row r="10" spans="1:25" ht="16.899999999999999" customHeight="1" x14ac:dyDescent="0.2">
      <c r="A10" s="34"/>
      <c r="B10" s="104"/>
      <c r="C10" s="105"/>
      <c r="D10" s="105"/>
      <c r="E10" s="105"/>
      <c r="F10" s="105"/>
      <c r="G10" s="105"/>
      <c r="H10" s="105"/>
      <c r="I10" s="105"/>
      <c r="J10" s="105"/>
      <c r="K10" s="105"/>
      <c r="L10" s="105"/>
      <c r="M10" s="105"/>
      <c r="N10" s="105"/>
      <c r="O10" s="105"/>
      <c r="P10" s="105"/>
      <c r="Q10" s="105"/>
      <c r="R10" s="105"/>
      <c r="S10" s="105"/>
      <c r="T10" s="105"/>
      <c r="U10" s="105"/>
      <c r="V10" s="105"/>
      <c r="W10" s="105"/>
      <c r="X10" s="106"/>
    </row>
    <row r="11" spans="1:25" ht="16.899999999999999" customHeight="1" x14ac:dyDescent="0.2">
      <c r="A11" s="34"/>
      <c r="B11" s="104"/>
      <c r="C11" s="105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105"/>
      <c r="O11" s="105"/>
      <c r="P11" s="105"/>
      <c r="Q11" s="105"/>
      <c r="R11" s="105"/>
      <c r="S11" s="105"/>
      <c r="T11" s="105"/>
      <c r="U11" s="105"/>
      <c r="V11" s="105"/>
      <c r="W11" s="105"/>
      <c r="X11" s="106"/>
    </row>
    <row r="12" spans="1:25" ht="16.899999999999999" customHeight="1" x14ac:dyDescent="0.2">
      <c r="A12" s="34"/>
      <c r="B12" s="104"/>
      <c r="C12" s="105"/>
      <c r="D12" s="105"/>
      <c r="E12" s="105"/>
      <c r="F12" s="105"/>
      <c r="G12" s="105"/>
      <c r="H12" s="105"/>
      <c r="I12" s="105"/>
      <c r="J12" s="105"/>
      <c r="K12" s="105"/>
      <c r="L12" s="105"/>
      <c r="M12" s="105"/>
      <c r="N12" s="105"/>
      <c r="O12" s="105"/>
      <c r="P12" s="105"/>
      <c r="Q12" s="105"/>
      <c r="R12" s="105"/>
      <c r="S12" s="105"/>
      <c r="T12" s="105"/>
      <c r="U12" s="105"/>
      <c r="V12" s="105"/>
      <c r="W12" s="105"/>
      <c r="X12" s="106"/>
    </row>
    <row r="13" spans="1:25" ht="16.899999999999999" customHeight="1" x14ac:dyDescent="0.2">
      <c r="A13" s="34"/>
      <c r="B13" s="104"/>
      <c r="C13" s="105"/>
      <c r="D13" s="105"/>
      <c r="E13" s="105"/>
      <c r="F13" s="105"/>
      <c r="G13" s="105"/>
      <c r="H13" s="105"/>
      <c r="I13" s="105"/>
      <c r="J13" s="105"/>
      <c r="K13" s="105"/>
      <c r="L13" s="105"/>
      <c r="M13" s="105"/>
      <c r="N13" s="105"/>
      <c r="O13" s="105"/>
      <c r="P13" s="105"/>
      <c r="Q13" s="105"/>
      <c r="R13" s="105"/>
      <c r="S13" s="105"/>
      <c r="T13" s="105"/>
      <c r="U13" s="105"/>
      <c r="V13" s="105"/>
      <c r="W13" s="105"/>
      <c r="X13" s="106"/>
    </row>
    <row r="14" spans="1:25" ht="16.899999999999999" customHeight="1" x14ac:dyDescent="0.2">
      <c r="A14" s="34"/>
      <c r="B14" s="104"/>
      <c r="C14" s="105"/>
      <c r="D14" s="105"/>
      <c r="E14" s="105"/>
      <c r="F14" s="105"/>
      <c r="G14" s="105"/>
      <c r="H14" s="105"/>
      <c r="I14" s="105"/>
      <c r="J14" s="105"/>
      <c r="K14" s="105"/>
      <c r="L14" s="105"/>
      <c r="M14" s="105"/>
      <c r="N14" s="105"/>
      <c r="O14" s="105"/>
      <c r="P14" s="105"/>
      <c r="Q14" s="105"/>
      <c r="R14" s="105"/>
      <c r="S14" s="105"/>
      <c r="T14" s="105"/>
      <c r="U14" s="105"/>
      <c r="V14" s="105"/>
      <c r="W14" s="105"/>
      <c r="X14" s="106"/>
    </row>
    <row r="15" spans="1:25" ht="16.899999999999999" customHeight="1" x14ac:dyDescent="0.2">
      <c r="A15" s="41"/>
      <c r="B15" s="113"/>
      <c r="C15" s="114"/>
      <c r="D15" s="114"/>
      <c r="E15" s="114"/>
      <c r="F15" s="114"/>
      <c r="G15" s="114"/>
      <c r="H15" s="114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4"/>
      <c r="U15" s="114"/>
      <c r="V15" s="114"/>
      <c r="W15" s="114"/>
      <c r="X15" s="115"/>
    </row>
    <row r="16" spans="1:25" ht="16.899999999999999" customHeight="1" x14ac:dyDescent="0.2">
      <c r="A16" s="34"/>
      <c r="B16" s="104"/>
      <c r="C16" s="105"/>
      <c r="D16" s="105"/>
      <c r="E16" s="105"/>
      <c r="F16" s="105"/>
      <c r="G16" s="105"/>
      <c r="H16" s="105"/>
      <c r="I16" s="105"/>
      <c r="J16" s="105"/>
      <c r="K16" s="105"/>
      <c r="L16" s="105"/>
      <c r="M16" s="105"/>
      <c r="N16" s="105"/>
      <c r="O16" s="105"/>
      <c r="P16" s="105"/>
      <c r="Q16" s="105"/>
      <c r="R16" s="105"/>
      <c r="S16" s="105"/>
      <c r="T16" s="105"/>
      <c r="U16" s="105"/>
      <c r="V16" s="105"/>
      <c r="W16" s="105"/>
      <c r="X16" s="106"/>
    </row>
    <row r="17" spans="1:24" ht="16.899999999999999" customHeight="1" x14ac:dyDescent="0.2">
      <c r="A17" s="34"/>
      <c r="B17" s="104"/>
      <c r="C17" s="105"/>
      <c r="D17" s="105"/>
      <c r="E17" s="105"/>
      <c r="F17" s="105"/>
      <c r="G17" s="105"/>
      <c r="H17" s="105"/>
      <c r="I17" s="105"/>
      <c r="J17" s="105"/>
      <c r="K17" s="105"/>
      <c r="L17" s="105"/>
      <c r="M17" s="105"/>
      <c r="N17" s="105"/>
      <c r="O17" s="105"/>
      <c r="P17" s="105"/>
      <c r="Q17" s="105"/>
      <c r="R17" s="105"/>
      <c r="S17" s="105"/>
      <c r="T17" s="105"/>
      <c r="U17" s="105"/>
      <c r="V17" s="105"/>
      <c r="W17" s="105"/>
      <c r="X17" s="106"/>
    </row>
    <row r="18" spans="1:24" ht="16.899999999999999" customHeight="1" x14ac:dyDescent="0.2">
      <c r="A18" s="34"/>
      <c r="B18" s="104"/>
      <c r="C18" s="105"/>
      <c r="D18" s="105"/>
      <c r="E18" s="105"/>
      <c r="F18" s="105"/>
      <c r="G18" s="105"/>
      <c r="H18" s="105"/>
      <c r="I18" s="105"/>
      <c r="J18" s="105"/>
      <c r="K18" s="105"/>
      <c r="L18" s="105"/>
      <c r="M18" s="105"/>
      <c r="N18" s="105"/>
      <c r="O18" s="105"/>
      <c r="P18" s="105"/>
      <c r="Q18" s="105"/>
      <c r="R18" s="105"/>
      <c r="S18" s="105"/>
      <c r="T18" s="105"/>
      <c r="U18" s="105"/>
      <c r="V18" s="105"/>
      <c r="W18" s="105"/>
      <c r="X18" s="106"/>
    </row>
    <row r="19" spans="1:24" s="38" customFormat="1" ht="16.899999999999999" customHeight="1" x14ac:dyDescent="0.2">
      <c r="A19" s="41"/>
      <c r="B19" s="113"/>
      <c r="C19" s="114"/>
      <c r="D19" s="114"/>
      <c r="E19" s="114"/>
      <c r="F19" s="114"/>
      <c r="G19" s="114"/>
      <c r="H19" s="114"/>
      <c r="I19" s="114"/>
      <c r="J19" s="114"/>
      <c r="K19" s="114"/>
      <c r="L19" s="114"/>
      <c r="M19" s="114"/>
      <c r="N19" s="114"/>
      <c r="O19" s="114"/>
      <c r="P19" s="114"/>
      <c r="Q19" s="114"/>
      <c r="R19" s="114"/>
      <c r="S19" s="114"/>
      <c r="T19" s="114"/>
      <c r="U19" s="114"/>
      <c r="V19" s="114"/>
      <c r="W19" s="114"/>
      <c r="X19" s="115"/>
    </row>
    <row r="20" spans="1:24" s="38" customFormat="1" ht="16.899999999999999" customHeight="1" x14ac:dyDescent="0.2">
      <c r="A20" s="41"/>
      <c r="B20" s="113"/>
      <c r="C20" s="114"/>
      <c r="D20" s="114"/>
      <c r="E20" s="114"/>
      <c r="F20" s="114"/>
      <c r="G20" s="114"/>
      <c r="H20" s="114"/>
      <c r="I20" s="114"/>
      <c r="J20" s="114"/>
      <c r="K20" s="114"/>
      <c r="L20" s="114"/>
      <c r="M20" s="114"/>
      <c r="N20" s="114"/>
      <c r="O20" s="114"/>
      <c r="P20" s="114"/>
      <c r="Q20" s="114"/>
      <c r="R20" s="114"/>
      <c r="S20" s="114"/>
      <c r="T20" s="114"/>
      <c r="U20" s="114"/>
      <c r="V20" s="114"/>
      <c r="W20" s="114"/>
      <c r="X20" s="115"/>
    </row>
    <row r="21" spans="1:24" ht="16.899999999999999" customHeight="1" x14ac:dyDescent="0.2">
      <c r="A21" s="34"/>
      <c r="B21" s="104"/>
      <c r="C21" s="105"/>
      <c r="D21" s="105"/>
      <c r="E21" s="105"/>
      <c r="F21" s="105"/>
      <c r="G21" s="105"/>
      <c r="H21" s="105"/>
      <c r="I21" s="105"/>
      <c r="J21" s="105"/>
      <c r="K21" s="105"/>
      <c r="L21" s="105"/>
      <c r="M21" s="105"/>
      <c r="N21" s="105"/>
      <c r="O21" s="105"/>
      <c r="P21" s="105"/>
      <c r="Q21" s="105"/>
      <c r="R21" s="105"/>
      <c r="S21" s="105"/>
      <c r="T21" s="105"/>
      <c r="U21" s="105"/>
      <c r="V21" s="105"/>
      <c r="W21" s="105"/>
      <c r="X21" s="106"/>
    </row>
    <row r="22" spans="1:24" ht="16.899999999999999" customHeight="1" x14ac:dyDescent="0.2">
      <c r="A22" s="34"/>
      <c r="B22" s="104"/>
      <c r="C22" s="105"/>
      <c r="D22" s="105"/>
      <c r="E22" s="105"/>
      <c r="F22" s="105"/>
      <c r="G22" s="105"/>
      <c r="H22" s="105"/>
      <c r="I22" s="105"/>
      <c r="J22" s="105"/>
      <c r="K22" s="105"/>
      <c r="L22" s="105"/>
      <c r="M22" s="105"/>
      <c r="N22" s="105"/>
      <c r="O22" s="105"/>
      <c r="P22" s="105"/>
      <c r="Q22" s="105"/>
      <c r="R22" s="105"/>
      <c r="S22" s="105"/>
      <c r="T22" s="105"/>
      <c r="U22" s="105"/>
      <c r="V22" s="105"/>
      <c r="W22" s="105"/>
      <c r="X22" s="106"/>
    </row>
    <row r="23" spans="1:24" ht="16.899999999999999" customHeight="1" x14ac:dyDescent="0.2">
      <c r="A23" s="34"/>
      <c r="B23" s="104"/>
      <c r="C23" s="105"/>
      <c r="D23" s="105"/>
      <c r="E23" s="105"/>
      <c r="F23" s="105"/>
      <c r="G23" s="105"/>
      <c r="H23" s="105"/>
      <c r="I23" s="105"/>
      <c r="J23" s="105"/>
      <c r="K23" s="105"/>
      <c r="L23" s="105"/>
      <c r="M23" s="105"/>
      <c r="N23" s="105"/>
      <c r="O23" s="105"/>
      <c r="P23" s="105"/>
      <c r="Q23" s="105"/>
      <c r="R23" s="105"/>
      <c r="S23" s="105"/>
      <c r="T23" s="105"/>
      <c r="U23" s="105"/>
      <c r="V23" s="105"/>
      <c r="W23" s="105"/>
      <c r="X23" s="106"/>
    </row>
    <row r="24" spans="1:24" ht="16.899999999999999" customHeight="1" x14ac:dyDescent="0.2">
      <c r="A24" s="34"/>
      <c r="B24" s="104"/>
      <c r="C24" s="105"/>
      <c r="D24" s="105"/>
      <c r="E24" s="105"/>
      <c r="F24" s="105"/>
      <c r="G24" s="105"/>
      <c r="H24" s="105"/>
      <c r="I24" s="105"/>
      <c r="J24" s="105"/>
      <c r="K24" s="105"/>
      <c r="L24" s="105"/>
      <c r="M24" s="105"/>
      <c r="N24" s="105"/>
      <c r="O24" s="105"/>
      <c r="P24" s="105"/>
      <c r="Q24" s="105"/>
      <c r="R24" s="105"/>
      <c r="S24" s="105"/>
      <c r="T24" s="105"/>
      <c r="U24" s="105"/>
      <c r="V24" s="105"/>
      <c r="W24" s="105"/>
      <c r="X24" s="106"/>
    </row>
    <row r="25" spans="1:24" ht="16.899999999999999" customHeight="1" x14ac:dyDescent="0.2">
      <c r="A25" s="34"/>
      <c r="B25" s="104"/>
      <c r="C25" s="105"/>
      <c r="D25" s="105"/>
      <c r="E25" s="105"/>
      <c r="F25" s="105"/>
      <c r="G25" s="105"/>
      <c r="H25" s="105"/>
      <c r="I25" s="105"/>
      <c r="J25" s="105"/>
      <c r="K25" s="105"/>
      <c r="L25" s="105"/>
      <c r="M25" s="105"/>
      <c r="N25" s="105"/>
      <c r="O25" s="105"/>
      <c r="P25" s="105"/>
      <c r="Q25" s="105"/>
      <c r="R25" s="105"/>
      <c r="S25" s="105"/>
      <c r="T25" s="105"/>
      <c r="U25" s="105"/>
      <c r="V25" s="105"/>
      <c r="W25" s="105"/>
      <c r="X25" s="106"/>
    </row>
    <row r="26" spans="1:24" ht="16.899999999999999" customHeight="1" x14ac:dyDescent="0.2">
      <c r="A26" s="34"/>
      <c r="B26" s="104"/>
      <c r="C26" s="105"/>
      <c r="D26" s="105"/>
      <c r="E26" s="105"/>
      <c r="F26" s="105"/>
      <c r="G26" s="105"/>
      <c r="H26" s="105"/>
      <c r="I26" s="105"/>
      <c r="J26" s="105"/>
      <c r="K26" s="105"/>
      <c r="L26" s="105"/>
      <c r="M26" s="105"/>
      <c r="N26" s="105"/>
      <c r="O26" s="105"/>
      <c r="P26" s="105"/>
      <c r="Q26" s="105"/>
      <c r="R26" s="105"/>
      <c r="S26" s="105"/>
      <c r="T26" s="105"/>
      <c r="U26" s="105"/>
      <c r="V26" s="105"/>
      <c r="W26" s="105"/>
      <c r="X26" s="106"/>
    </row>
    <row r="27" spans="1:24" ht="16.899999999999999" customHeight="1" x14ac:dyDescent="0.2">
      <c r="A27" s="43"/>
      <c r="B27" s="107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  <c r="S27" s="108"/>
      <c r="T27" s="108"/>
      <c r="U27" s="108"/>
      <c r="V27" s="108"/>
      <c r="W27" s="108"/>
      <c r="X27" s="109"/>
    </row>
    <row r="28" spans="1:24" ht="16.899999999999999" customHeight="1" x14ac:dyDescent="0.2">
      <c r="A28" s="34"/>
      <c r="B28" s="104"/>
      <c r="C28" s="105"/>
      <c r="D28" s="105"/>
      <c r="E28" s="105"/>
      <c r="F28" s="105"/>
      <c r="G28" s="105"/>
      <c r="H28" s="105"/>
      <c r="I28" s="105"/>
      <c r="J28" s="105"/>
      <c r="K28" s="105"/>
      <c r="L28" s="105"/>
      <c r="M28" s="105"/>
      <c r="N28" s="105"/>
      <c r="O28" s="105"/>
      <c r="P28" s="105"/>
      <c r="Q28" s="105"/>
      <c r="R28" s="105"/>
      <c r="S28" s="105"/>
      <c r="T28" s="105"/>
      <c r="U28" s="105"/>
      <c r="V28" s="105"/>
      <c r="W28" s="105"/>
      <c r="X28" s="106"/>
    </row>
    <row r="29" spans="1:24" ht="16.899999999999999" customHeight="1" x14ac:dyDescent="0.2">
      <c r="A29" s="34"/>
      <c r="B29" s="104"/>
      <c r="C29" s="105"/>
      <c r="D29" s="105"/>
      <c r="E29" s="105"/>
      <c r="F29" s="105"/>
      <c r="G29" s="105"/>
      <c r="H29" s="105"/>
      <c r="I29" s="105"/>
      <c r="J29" s="105"/>
      <c r="K29" s="105"/>
      <c r="L29" s="105"/>
      <c r="M29" s="105"/>
      <c r="N29" s="105"/>
      <c r="O29" s="105"/>
      <c r="P29" s="105"/>
      <c r="Q29" s="105"/>
      <c r="R29" s="105"/>
      <c r="S29" s="105"/>
      <c r="T29" s="105"/>
      <c r="U29" s="105"/>
      <c r="V29" s="105"/>
      <c r="W29" s="105"/>
      <c r="X29" s="106"/>
    </row>
    <row r="30" spans="1:24" s="38" customFormat="1" ht="16.899999999999999" customHeight="1" x14ac:dyDescent="0.2">
      <c r="A30" s="41"/>
      <c r="B30" s="113"/>
      <c r="C30" s="114"/>
      <c r="D30" s="114"/>
      <c r="E30" s="114"/>
      <c r="F30" s="114"/>
      <c r="G30" s="114"/>
      <c r="H30" s="114"/>
      <c r="I30" s="114"/>
      <c r="J30" s="114"/>
      <c r="K30" s="114"/>
      <c r="L30" s="114"/>
      <c r="M30" s="114"/>
      <c r="N30" s="114"/>
      <c r="O30" s="114"/>
      <c r="P30" s="114"/>
      <c r="Q30" s="114"/>
      <c r="R30" s="114"/>
      <c r="S30" s="114"/>
      <c r="T30" s="114"/>
      <c r="U30" s="114"/>
      <c r="V30" s="114"/>
      <c r="W30" s="114"/>
      <c r="X30" s="115"/>
    </row>
    <row r="31" spans="1:24" ht="16.899999999999999" customHeight="1" x14ac:dyDescent="0.2">
      <c r="A31" s="34"/>
      <c r="B31" s="104"/>
      <c r="C31" s="105"/>
      <c r="D31" s="105"/>
      <c r="E31" s="105"/>
      <c r="F31" s="105"/>
      <c r="G31" s="105"/>
      <c r="H31" s="105"/>
      <c r="I31" s="105"/>
      <c r="J31" s="105"/>
      <c r="K31" s="105"/>
      <c r="L31" s="105"/>
      <c r="M31" s="105"/>
      <c r="N31" s="105"/>
      <c r="O31" s="105"/>
      <c r="P31" s="105"/>
      <c r="Q31" s="105"/>
      <c r="R31" s="105"/>
      <c r="S31" s="105"/>
      <c r="T31" s="105"/>
      <c r="U31" s="105"/>
      <c r="V31" s="105"/>
      <c r="W31" s="105"/>
      <c r="X31" s="106"/>
    </row>
    <row r="32" spans="1:24" ht="16.899999999999999" customHeight="1" x14ac:dyDescent="0.2">
      <c r="A32" s="43"/>
      <c r="B32" s="107"/>
      <c r="C32" s="108"/>
      <c r="D32" s="108"/>
      <c r="E32" s="108"/>
      <c r="F32" s="108"/>
      <c r="G32" s="108"/>
      <c r="H32" s="108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  <c r="X32" s="109"/>
    </row>
    <row r="33" spans="1:24" ht="16.899999999999999" customHeight="1" x14ac:dyDescent="0.2">
      <c r="A33" s="43"/>
      <c r="B33" s="107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8"/>
      <c r="Q33" s="108"/>
      <c r="R33" s="108"/>
      <c r="S33" s="108"/>
      <c r="T33" s="108"/>
      <c r="U33" s="108"/>
      <c r="V33" s="108"/>
      <c r="W33" s="108"/>
      <c r="X33" s="109"/>
    </row>
    <row r="34" spans="1:24" s="38" customFormat="1" ht="16.899999999999999" customHeight="1" x14ac:dyDescent="0.2">
      <c r="A34" s="41"/>
      <c r="B34" s="113"/>
      <c r="C34" s="114"/>
      <c r="D34" s="114"/>
      <c r="E34" s="114"/>
      <c r="F34" s="114"/>
      <c r="G34" s="114"/>
      <c r="H34" s="114"/>
      <c r="I34" s="114"/>
      <c r="J34" s="114"/>
      <c r="K34" s="114"/>
      <c r="L34" s="114"/>
      <c r="M34" s="114"/>
      <c r="N34" s="114"/>
      <c r="O34" s="114"/>
      <c r="P34" s="114"/>
      <c r="Q34" s="114"/>
      <c r="R34" s="114"/>
      <c r="S34" s="114"/>
      <c r="T34" s="114"/>
      <c r="U34" s="114"/>
      <c r="V34" s="114"/>
      <c r="W34" s="114"/>
      <c r="X34" s="115"/>
    </row>
    <row r="35" spans="1:24" ht="16.899999999999999" customHeight="1" x14ac:dyDescent="0.2">
      <c r="A35" s="34"/>
      <c r="B35" s="104"/>
      <c r="C35" s="105"/>
      <c r="D35" s="105"/>
      <c r="E35" s="105"/>
      <c r="F35" s="105"/>
      <c r="G35" s="105"/>
      <c r="H35" s="105"/>
      <c r="I35" s="105"/>
      <c r="J35" s="105"/>
      <c r="K35" s="105"/>
      <c r="L35" s="105"/>
      <c r="M35" s="105"/>
      <c r="N35" s="105"/>
      <c r="O35" s="105"/>
      <c r="P35" s="105"/>
      <c r="Q35" s="105"/>
      <c r="R35" s="105"/>
      <c r="S35" s="105"/>
      <c r="T35" s="105"/>
      <c r="U35" s="105"/>
      <c r="V35" s="105"/>
      <c r="W35" s="105"/>
      <c r="X35" s="106"/>
    </row>
    <row r="36" spans="1:24" ht="16.899999999999999" customHeight="1" x14ac:dyDescent="0.2">
      <c r="A36" s="44"/>
      <c r="B36" s="116"/>
      <c r="C36" s="117"/>
      <c r="D36" s="117"/>
      <c r="E36" s="117"/>
      <c r="F36" s="117"/>
      <c r="G36" s="117"/>
      <c r="H36" s="117"/>
      <c r="I36" s="117"/>
      <c r="J36" s="117"/>
      <c r="K36" s="117"/>
      <c r="L36" s="117"/>
      <c r="M36" s="117"/>
      <c r="N36" s="117"/>
      <c r="O36" s="117"/>
      <c r="P36" s="117"/>
      <c r="Q36" s="117"/>
      <c r="R36" s="117"/>
      <c r="S36" s="117"/>
      <c r="T36" s="117"/>
      <c r="U36" s="117"/>
      <c r="V36" s="117"/>
      <c r="W36" s="117"/>
      <c r="X36" s="118"/>
    </row>
    <row r="37" spans="1:24" s="38" customFormat="1" ht="16.899999999999999" customHeight="1" x14ac:dyDescent="0.2">
      <c r="A37" s="41"/>
      <c r="B37" s="113"/>
      <c r="C37" s="114"/>
      <c r="D37" s="114"/>
      <c r="E37" s="114"/>
      <c r="F37" s="114"/>
      <c r="G37" s="114"/>
      <c r="H37" s="114"/>
      <c r="I37" s="114"/>
      <c r="J37" s="114"/>
      <c r="K37" s="114"/>
      <c r="L37" s="114"/>
      <c r="M37" s="114"/>
      <c r="N37" s="114"/>
      <c r="O37" s="114"/>
      <c r="P37" s="114"/>
      <c r="Q37" s="114"/>
      <c r="R37" s="114"/>
      <c r="S37" s="114"/>
      <c r="T37" s="114"/>
      <c r="U37" s="114"/>
      <c r="V37" s="114"/>
      <c r="W37" s="114"/>
      <c r="X37" s="115"/>
    </row>
    <row r="38" spans="1:24" ht="16.899999999999999" customHeight="1" x14ac:dyDescent="0.2">
      <c r="A38" s="34"/>
      <c r="B38" s="104"/>
      <c r="C38" s="105"/>
      <c r="D38" s="105"/>
      <c r="E38" s="105"/>
      <c r="F38" s="105"/>
      <c r="G38" s="105"/>
      <c r="H38" s="105"/>
      <c r="I38" s="105"/>
      <c r="J38" s="105"/>
      <c r="K38" s="105"/>
      <c r="L38" s="105"/>
      <c r="M38" s="105"/>
      <c r="N38" s="105"/>
      <c r="O38" s="105"/>
      <c r="P38" s="105"/>
      <c r="Q38" s="105"/>
      <c r="R38" s="105"/>
      <c r="S38" s="105"/>
      <c r="T38" s="105"/>
      <c r="U38" s="105"/>
      <c r="V38" s="105"/>
      <c r="W38" s="105"/>
      <c r="X38" s="106"/>
    </row>
    <row r="39" spans="1:24" ht="16.899999999999999" customHeight="1" x14ac:dyDescent="0.2">
      <c r="A39" s="34"/>
      <c r="B39" s="104"/>
      <c r="C39" s="105"/>
      <c r="D39" s="105"/>
      <c r="E39" s="105"/>
      <c r="F39" s="105"/>
      <c r="G39" s="105"/>
      <c r="H39" s="105"/>
      <c r="I39" s="105"/>
      <c r="J39" s="105"/>
      <c r="K39" s="105"/>
      <c r="L39" s="105"/>
      <c r="M39" s="105"/>
      <c r="N39" s="105"/>
      <c r="O39" s="105"/>
      <c r="P39" s="105"/>
      <c r="Q39" s="105"/>
      <c r="R39" s="105"/>
      <c r="S39" s="105"/>
      <c r="T39" s="105"/>
      <c r="U39" s="105"/>
      <c r="V39" s="105"/>
      <c r="W39" s="105"/>
      <c r="X39" s="106"/>
    </row>
    <row r="40" spans="1:24" ht="16.899999999999999" customHeight="1" x14ac:dyDescent="0.2">
      <c r="A40" s="34"/>
      <c r="B40" s="104"/>
      <c r="C40" s="105"/>
      <c r="D40" s="105"/>
      <c r="E40" s="105"/>
      <c r="F40" s="105"/>
      <c r="G40" s="105"/>
      <c r="H40" s="105"/>
      <c r="I40" s="105"/>
      <c r="J40" s="105"/>
      <c r="K40" s="105"/>
      <c r="L40" s="105"/>
      <c r="M40" s="105"/>
      <c r="N40" s="105"/>
      <c r="O40" s="105"/>
      <c r="P40" s="105"/>
      <c r="Q40" s="105"/>
      <c r="R40" s="105"/>
      <c r="S40" s="105"/>
      <c r="T40" s="105"/>
      <c r="U40" s="105"/>
      <c r="V40" s="105"/>
      <c r="W40" s="105"/>
      <c r="X40" s="106"/>
    </row>
    <row r="41" spans="1:24" ht="16.899999999999999" customHeight="1" x14ac:dyDescent="0.2">
      <c r="A41" s="34"/>
      <c r="B41" s="104"/>
      <c r="C41" s="105"/>
      <c r="D41" s="105"/>
      <c r="E41" s="105"/>
      <c r="F41" s="105"/>
      <c r="G41" s="105"/>
      <c r="H41" s="105"/>
      <c r="I41" s="105"/>
      <c r="J41" s="105"/>
      <c r="K41" s="105"/>
      <c r="L41" s="105"/>
      <c r="M41" s="105"/>
      <c r="N41" s="105"/>
      <c r="O41" s="105"/>
      <c r="P41" s="105"/>
      <c r="Q41" s="105"/>
      <c r="R41" s="105"/>
      <c r="S41" s="105"/>
      <c r="T41" s="105"/>
      <c r="U41" s="105"/>
      <c r="V41" s="105"/>
      <c r="W41" s="105"/>
      <c r="X41" s="106"/>
    </row>
    <row r="42" spans="1:24" ht="16.899999999999999" customHeight="1" x14ac:dyDescent="0.2">
      <c r="A42" s="34"/>
      <c r="B42" s="104"/>
      <c r="C42" s="105"/>
      <c r="D42" s="105"/>
      <c r="E42" s="105"/>
      <c r="F42" s="105"/>
      <c r="G42" s="105"/>
      <c r="H42" s="105"/>
      <c r="I42" s="105"/>
      <c r="J42" s="105"/>
      <c r="K42" s="105"/>
      <c r="L42" s="105"/>
      <c r="M42" s="105"/>
      <c r="N42" s="105"/>
      <c r="O42" s="105"/>
      <c r="P42" s="105"/>
      <c r="Q42" s="105"/>
      <c r="R42" s="105"/>
      <c r="S42" s="105"/>
      <c r="T42" s="105"/>
      <c r="U42" s="105"/>
      <c r="V42" s="105"/>
      <c r="W42" s="105"/>
      <c r="X42" s="106"/>
    </row>
    <row r="43" spans="1:24" ht="16.899999999999999" customHeight="1" x14ac:dyDescent="0.2">
      <c r="A43" s="34"/>
      <c r="B43" s="104"/>
      <c r="C43" s="105"/>
      <c r="D43" s="105"/>
      <c r="E43" s="105"/>
      <c r="F43" s="105"/>
      <c r="G43" s="105"/>
      <c r="H43" s="105"/>
      <c r="I43" s="105"/>
      <c r="J43" s="105"/>
      <c r="K43" s="105"/>
      <c r="L43" s="105"/>
      <c r="M43" s="105"/>
      <c r="N43" s="105"/>
      <c r="O43" s="105"/>
      <c r="P43" s="105"/>
      <c r="Q43" s="105"/>
      <c r="R43" s="105"/>
      <c r="S43" s="105"/>
      <c r="T43" s="105"/>
      <c r="U43" s="105"/>
      <c r="V43" s="105"/>
      <c r="W43" s="105"/>
      <c r="X43" s="106"/>
    </row>
    <row r="44" spans="1:24" ht="16.899999999999999" customHeight="1" x14ac:dyDescent="0.2">
      <c r="A44" s="43"/>
      <c r="B44" s="107"/>
      <c r="C44" s="108"/>
      <c r="D44" s="108"/>
      <c r="E44" s="108"/>
      <c r="F44" s="108"/>
      <c r="G44" s="108"/>
      <c r="H44" s="108"/>
      <c r="I44" s="108"/>
      <c r="J44" s="108"/>
      <c r="K44" s="108"/>
      <c r="L44" s="108"/>
      <c r="M44" s="108"/>
      <c r="N44" s="108"/>
      <c r="O44" s="108"/>
      <c r="P44" s="108"/>
      <c r="Q44" s="108"/>
      <c r="R44" s="108"/>
      <c r="S44" s="108"/>
      <c r="T44" s="108"/>
      <c r="U44" s="108"/>
      <c r="V44" s="108"/>
      <c r="W44" s="108"/>
      <c r="X44" s="109"/>
    </row>
    <row r="45" spans="1:24" ht="16.899999999999999" customHeight="1" x14ac:dyDescent="0.2">
      <c r="A45" s="39"/>
      <c r="B45" s="110"/>
      <c r="C45" s="111"/>
      <c r="D45" s="111"/>
      <c r="E45" s="111"/>
      <c r="F45" s="111"/>
      <c r="G45" s="111"/>
      <c r="H45" s="111"/>
      <c r="I45" s="111"/>
      <c r="J45" s="111"/>
      <c r="K45" s="111"/>
      <c r="L45" s="111"/>
      <c r="M45" s="111"/>
      <c r="N45" s="111"/>
      <c r="O45" s="111"/>
      <c r="P45" s="111"/>
      <c r="Q45" s="111"/>
      <c r="R45" s="111"/>
      <c r="S45" s="111"/>
      <c r="T45" s="111"/>
      <c r="U45" s="111"/>
      <c r="V45" s="111"/>
      <c r="W45" s="111"/>
      <c r="X45" s="112"/>
    </row>
    <row r="46" spans="1:24" ht="16.899999999999999" customHeight="1" x14ac:dyDescent="0.2">
      <c r="A46" s="34"/>
      <c r="B46" s="104"/>
      <c r="C46" s="105"/>
      <c r="D46" s="105"/>
      <c r="E46" s="105"/>
      <c r="F46" s="105"/>
      <c r="G46" s="105"/>
      <c r="H46" s="105"/>
      <c r="I46" s="105"/>
      <c r="J46" s="105"/>
      <c r="K46" s="105"/>
      <c r="L46" s="105"/>
      <c r="M46" s="105"/>
      <c r="N46" s="105"/>
      <c r="O46" s="105"/>
      <c r="P46" s="105"/>
      <c r="Q46" s="105"/>
      <c r="R46" s="105"/>
      <c r="S46" s="105"/>
      <c r="T46" s="105"/>
      <c r="U46" s="105"/>
      <c r="V46" s="105"/>
      <c r="W46" s="105"/>
      <c r="X46" s="106"/>
    </row>
    <row r="47" spans="1:24" ht="16.899999999999999" customHeight="1" x14ac:dyDescent="0.2">
      <c r="A47" s="34"/>
      <c r="B47" s="104"/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5"/>
      <c r="N47" s="105"/>
      <c r="O47" s="105"/>
      <c r="P47" s="105"/>
      <c r="Q47" s="105"/>
      <c r="R47" s="105"/>
      <c r="S47" s="105"/>
      <c r="T47" s="105"/>
      <c r="U47" s="105"/>
      <c r="V47" s="105"/>
      <c r="W47" s="105"/>
      <c r="X47" s="106"/>
    </row>
    <row r="48" spans="1:24" ht="16.899999999999999" customHeight="1" x14ac:dyDescent="0.2">
      <c r="A48" s="36"/>
      <c r="B48" s="127"/>
      <c r="C48" s="128"/>
      <c r="D48" s="128"/>
      <c r="E48" s="128"/>
      <c r="F48" s="128"/>
      <c r="G48" s="128"/>
      <c r="H48" s="128"/>
      <c r="I48" s="128"/>
      <c r="J48" s="128"/>
      <c r="K48" s="128"/>
      <c r="L48" s="128"/>
      <c r="M48" s="128"/>
      <c r="N48" s="128"/>
      <c r="O48" s="128"/>
      <c r="P48" s="128"/>
      <c r="Q48" s="128"/>
      <c r="R48" s="128"/>
      <c r="S48" s="128"/>
      <c r="T48" s="128"/>
      <c r="U48" s="128"/>
      <c r="V48" s="128"/>
      <c r="W48" s="128"/>
      <c r="X48" s="129"/>
    </row>
    <row r="49" spans="1:24" ht="16.899999999999999" customHeight="1" x14ac:dyDescent="0.2">
      <c r="A49" s="36"/>
      <c r="B49" s="127"/>
      <c r="C49" s="128"/>
      <c r="D49" s="128"/>
      <c r="E49" s="128"/>
      <c r="F49" s="128"/>
      <c r="G49" s="128"/>
      <c r="H49" s="128"/>
      <c r="I49" s="128"/>
      <c r="J49" s="128"/>
      <c r="K49" s="128"/>
      <c r="L49" s="128"/>
      <c r="M49" s="128"/>
      <c r="N49" s="128"/>
      <c r="O49" s="128"/>
      <c r="P49" s="128"/>
      <c r="Q49" s="128"/>
      <c r="R49" s="128"/>
      <c r="S49" s="128"/>
      <c r="T49" s="128"/>
      <c r="U49" s="128"/>
      <c r="V49" s="128"/>
      <c r="W49" s="128"/>
      <c r="X49" s="129"/>
    </row>
    <row r="50" spans="1:24" ht="16.899999999999999" customHeight="1" x14ac:dyDescent="0.2">
      <c r="A50" s="36"/>
      <c r="B50" s="130"/>
      <c r="C50" s="131"/>
      <c r="D50" s="131"/>
      <c r="E50" s="131"/>
      <c r="F50" s="131"/>
      <c r="G50" s="131"/>
      <c r="H50" s="131"/>
      <c r="I50" s="131"/>
      <c r="J50" s="131"/>
      <c r="K50" s="131"/>
      <c r="L50" s="131"/>
      <c r="M50" s="131"/>
      <c r="N50" s="131"/>
      <c r="O50" s="131"/>
      <c r="P50" s="131"/>
      <c r="Q50" s="131"/>
      <c r="R50" s="131"/>
      <c r="S50" s="131"/>
      <c r="T50" s="131"/>
      <c r="U50" s="131"/>
      <c r="V50" s="131"/>
      <c r="W50" s="131"/>
      <c r="X50" s="132"/>
    </row>
    <row r="51" spans="1:24" ht="16.899999999999999" customHeight="1" x14ac:dyDescent="0.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</row>
  </sheetData>
  <mergeCells count="2">
    <mergeCell ref="A1:F2"/>
    <mergeCell ref="G1:U2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Feuil18"/>
  <dimension ref="A1:Y52"/>
  <sheetViews>
    <sheetView tabSelected="1" zoomScaleNormal="100" workbookViewId="0">
      <selection activeCell="Z1" sqref="Z1"/>
    </sheetView>
  </sheetViews>
  <sheetFormatPr baseColWidth="10" defaultRowHeight="12.75" x14ac:dyDescent="0.2"/>
  <cols>
    <col min="1" max="23" width="5.28515625" customWidth="1"/>
  </cols>
  <sheetData>
    <row r="1" spans="1:25" ht="13.15" customHeight="1" x14ac:dyDescent="0.2">
      <c r="A1" s="196" t="str">
        <f>Coordonnées!A1</f>
        <v>Synthèse du Budget</v>
      </c>
      <c r="B1" s="153"/>
      <c r="C1" s="153"/>
      <c r="D1" s="153"/>
      <c r="E1" s="153"/>
      <c r="F1" s="153"/>
      <c r="G1" s="157" t="str">
        <f>Coordonnées!G1</f>
        <v>Administration communale d'Ac Fleurus</v>
      </c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23"/>
      <c r="W1" s="123"/>
      <c r="X1" s="96" t="str">
        <f>Coordonnées!$U$1</f>
        <v>Code INS</v>
      </c>
      <c r="Y1" s="133">
        <f>Coordonnées!$V$1</f>
        <v>52021</v>
      </c>
    </row>
    <row r="2" spans="1:25" x14ac:dyDescent="0.2">
      <c r="A2" s="154"/>
      <c r="B2" s="155"/>
      <c r="C2" s="155"/>
      <c r="D2" s="155"/>
      <c r="E2" s="155"/>
      <c r="F2" s="155"/>
      <c r="G2" s="158"/>
      <c r="H2" s="158"/>
      <c r="I2" s="158"/>
      <c r="J2" s="158"/>
      <c r="K2" s="158"/>
      <c r="L2" s="158"/>
      <c r="M2" s="158"/>
      <c r="N2" s="158"/>
      <c r="O2" s="158"/>
      <c r="P2" s="158"/>
      <c r="Q2" s="158"/>
      <c r="R2" s="158"/>
      <c r="S2" s="158"/>
      <c r="T2" s="158"/>
      <c r="U2" s="158"/>
      <c r="V2" s="124"/>
      <c r="W2" s="124"/>
      <c r="X2" s="97" t="str">
        <f>Coordonnées!$U$2</f>
        <v>Exercice:</v>
      </c>
      <c r="Y2" s="134">
        <f>Coordonnées!$V$2</f>
        <v>2025</v>
      </c>
    </row>
    <row r="3" spans="1:25" x14ac:dyDescent="0.2">
      <c r="A3" s="61" t="str">
        <f>Coordonnées!A3</f>
        <v>Modèle officiel généré par l'application eComptes © SPW Intérieur et Action Sociale</v>
      </c>
      <c r="B3" s="15"/>
      <c r="C3" s="15"/>
      <c r="D3" s="15"/>
      <c r="E3" s="15"/>
      <c r="F3" s="26"/>
      <c r="G3" s="26"/>
      <c r="H3" s="15"/>
      <c r="I3" s="15"/>
      <c r="J3" s="25"/>
      <c r="K3" s="25"/>
      <c r="L3" s="25"/>
      <c r="M3" s="25"/>
      <c r="N3" s="15"/>
      <c r="O3" s="15"/>
      <c r="P3" s="122"/>
      <c r="Q3" s="122"/>
      <c r="X3" s="71" t="str">
        <f>Coordonnées!$U$3</f>
        <v>Version:</v>
      </c>
      <c r="Y3" s="135">
        <f>Coordonnées!$V$3</f>
        <v>2</v>
      </c>
    </row>
    <row r="4" spans="1:25" ht="13.15" customHeight="1" x14ac:dyDescent="0.2">
      <c r="A4" s="31"/>
      <c r="B4" s="31"/>
      <c r="C4" s="31"/>
      <c r="D4" s="31"/>
      <c r="E4" s="31"/>
      <c r="F4" s="31"/>
      <c r="G4" s="31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</row>
    <row r="5" spans="1:25" ht="16.149999999999999" customHeight="1" x14ac:dyDescent="0.2">
      <c r="A5" s="32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17"/>
      <c r="S5" s="17"/>
    </row>
    <row r="6" spans="1:25" ht="16.149999999999999" customHeight="1" x14ac:dyDescent="0.2">
      <c r="A6" s="13" t="s">
        <v>38</v>
      </c>
      <c r="B6" s="59"/>
      <c r="C6" s="59"/>
      <c r="D6" s="59"/>
      <c r="E6" s="59"/>
      <c r="F6" s="18"/>
      <c r="G6" s="14"/>
      <c r="H6" s="14"/>
      <c r="I6" s="2"/>
      <c r="J6" s="2"/>
      <c r="K6" s="2"/>
      <c r="L6" s="2"/>
      <c r="M6" s="57"/>
      <c r="N6" s="57"/>
      <c r="O6" s="57"/>
      <c r="P6" s="57"/>
      <c r="Q6" s="2"/>
      <c r="R6" s="2"/>
      <c r="S6" s="2"/>
    </row>
    <row r="7" spans="1:25" ht="16.899999999999999" customHeight="1" x14ac:dyDescent="0.2">
      <c r="A7" s="14"/>
      <c r="B7" s="59"/>
      <c r="C7" s="59"/>
      <c r="D7" s="59"/>
      <c r="E7" s="59"/>
      <c r="F7" s="18"/>
      <c r="G7" s="18"/>
      <c r="H7" s="18"/>
      <c r="I7" s="57"/>
      <c r="J7" s="57"/>
      <c r="K7" s="57"/>
      <c r="L7" s="57"/>
      <c r="M7" s="57"/>
      <c r="N7" s="57"/>
      <c r="O7" s="57"/>
      <c r="P7" s="57"/>
      <c r="Q7" s="57"/>
      <c r="R7" s="2"/>
      <c r="S7" s="2"/>
    </row>
    <row r="8" spans="1:25" ht="16.899999999999999" customHeight="1" x14ac:dyDescent="0.2">
      <c r="A8" s="60" t="s">
        <v>47</v>
      </c>
      <c r="B8" s="14"/>
      <c r="C8" s="18"/>
      <c r="D8" s="18"/>
      <c r="E8" s="18"/>
      <c r="F8" s="60" t="s">
        <v>48</v>
      </c>
      <c r="G8" s="18"/>
      <c r="H8" s="18"/>
      <c r="I8" s="57"/>
      <c r="J8" s="57"/>
      <c r="K8" s="57"/>
      <c r="L8" s="57"/>
      <c r="M8" s="57"/>
      <c r="N8" s="57"/>
      <c r="O8" s="57"/>
      <c r="P8" s="57"/>
      <c r="Q8" s="57"/>
      <c r="R8" s="57"/>
      <c r="S8" s="58"/>
    </row>
    <row r="9" spans="1:25" ht="49.9" customHeight="1" x14ac:dyDescent="0.2">
      <c r="A9" s="218" t="s">
        <v>49</v>
      </c>
      <c r="B9" s="218"/>
      <c r="C9" s="218"/>
      <c r="D9" s="218"/>
      <c r="E9" s="218"/>
      <c r="F9" s="268" t="s">
        <v>50</v>
      </c>
      <c r="G9" s="268"/>
      <c r="H9" s="268"/>
      <c r="I9" s="268"/>
      <c r="J9" s="268"/>
      <c r="K9" s="268"/>
      <c r="L9" s="268"/>
      <c r="M9" s="268"/>
      <c r="N9" s="268"/>
      <c r="O9" s="268"/>
      <c r="P9" s="268"/>
      <c r="Q9" s="268"/>
      <c r="R9" s="268"/>
      <c r="S9" s="268"/>
      <c r="T9" s="268"/>
      <c r="U9" s="268"/>
      <c r="V9" s="268"/>
      <c r="W9" s="268"/>
    </row>
    <row r="10" spans="1:25" ht="49.9" customHeight="1" x14ac:dyDescent="0.2">
      <c r="A10" s="218" t="s">
        <v>29</v>
      </c>
      <c r="B10" s="218"/>
      <c r="C10" s="218"/>
      <c r="D10" s="218"/>
      <c r="E10" s="218"/>
      <c r="F10" s="267" t="s">
        <v>51</v>
      </c>
      <c r="G10" s="267"/>
      <c r="H10" s="267"/>
      <c r="I10" s="267"/>
      <c r="J10" s="267"/>
      <c r="K10" s="267"/>
      <c r="L10" s="267"/>
      <c r="M10" s="267"/>
      <c r="N10" s="267"/>
      <c r="O10" s="267"/>
      <c r="P10" s="267"/>
      <c r="Q10" s="267"/>
      <c r="R10" s="267"/>
      <c r="S10" s="267"/>
      <c r="T10" s="267"/>
      <c r="U10" s="267"/>
      <c r="V10" s="267"/>
      <c r="W10" s="267"/>
    </row>
    <row r="11" spans="1:25" ht="49.9" customHeight="1" x14ac:dyDescent="0.2">
      <c r="A11" s="218" t="s">
        <v>52</v>
      </c>
      <c r="B11" s="218"/>
      <c r="C11" s="218"/>
      <c r="D11" s="218"/>
      <c r="E11" s="218"/>
      <c r="F11" s="267" t="s">
        <v>53</v>
      </c>
      <c r="G11" s="267"/>
      <c r="H11" s="267"/>
      <c r="I11" s="267"/>
      <c r="J11" s="267"/>
      <c r="K11" s="267"/>
      <c r="L11" s="267"/>
      <c r="M11" s="267"/>
      <c r="N11" s="267"/>
      <c r="O11" s="267"/>
      <c r="P11" s="267"/>
      <c r="Q11" s="267"/>
      <c r="R11" s="267"/>
      <c r="S11" s="267"/>
      <c r="T11" s="267"/>
      <c r="U11" s="267"/>
      <c r="V11" s="267"/>
      <c r="W11" s="267"/>
    </row>
    <row r="12" spans="1:25" ht="49.9" customHeight="1" x14ac:dyDescent="0.2">
      <c r="A12" s="218" t="s">
        <v>54</v>
      </c>
      <c r="B12" s="218"/>
      <c r="C12" s="218"/>
      <c r="D12" s="218"/>
      <c r="E12" s="218"/>
      <c r="F12" s="267" t="s">
        <v>74</v>
      </c>
      <c r="G12" s="267"/>
      <c r="H12" s="267"/>
      <c r="I12" s="267"/>
      <c r="J12" s="267"/>
      <c r="K12" s="267"/>
      <c r="L12" s="267"/>
      <c r="M12" s="267"/>
      <c r="N12" s="267"/>
      <c r="O12" s="267"/>
      <c r="P12" s="267"/>
      <c r="Q12" s="267"/>
      <c r="R12" s="267"/>
      <c r="S12" s="267"/>
      <c r="T12" s="267"/>
      <c r="U12" s="267"/>
      <c r="V12" s="267"/>
      <c r="W12" s="267"/>
    </row>
    <row r="13" spans="1:25" ht="49.9" customHeight="1" x14ac:dyDescent="0.2">
      <c r="A13" s="218" t="s">
        <v>55</v>
      </c>
      <c r="B13" s="218"/>
      <c r="C13" s="218"/>
      <c r="D13" s="218"/>
      <c r="E13" s="218"/>
      <c r="F13" s="267" t="s">
        <v>56</v>
      </c>
      <c r="G13" s="267"/>
      <c r="H13" s="267"/>
      <c r="I13" s="267"/>
      <c r="J13" s="267"/>
      <c r="K13" s="267"/>
      <c r="L13" s="267"/>
      <c r="M13" s="267"/>
      <c r="N13" s="267"/>
      <c r="O13" s="267"/>
      <c r="P13" s="267"/>
      <c r="Q13" s="267"/>
      <c r="R13" s="267"/>
      <c r="S13" s="267"/>
      <c r="T13" s="267"/>
      <c r="U13" s="267"/>
      <c r="V13" s="267"/>
      <c r="W13" s="267"/>
    </row>
    <row r="14" spans="1:25" ht="49.9" customHeight="1" x14ac:dyDescent="0.2">
      <c r="A14" s="218" t="s">
        <v>57</v>
      </c>
      <c r="B14" s="218"/>
      <c r="C14" s="218"/>
      <c r="D14" s="218"/>
      <c r="E14" s="218"/>
      <c r="F14" s="267" t="s">
        <v>75</v>
      </c>
      <c r="G14" s="267"/>
      <c r="H14" s="267"/>
      <c r="I14" s="267"/>
      <c r="J14" s="267"/>
      <c r="K14" s="267"/>
      <c r="L14" s="267"/>
      <c r="M14" s="267"/>
      <c r="N14" s="267"/>
      <c r="O14" s="267"/>
      <c r="P14" s="267"/>
      <c r="Q14" s="267"/>
      <c r="R14" s="267"/>
      <c r="S14" s="267"/>
      <c r="T14" s="267"/>
      <c r="U14" s="267"/>
      <c r="V14" s="267"/>
      <c r="W14" s="267"/>
    </row>
    <row r="15" spans="1:25" ht="52.15" customHeight="1" x14ac:dyDescent="0.2">
      <c r="A15" s="218" t="s">
        <v>58</v>
      </c>
      <c r="B15" s="218"/>
      <c r="C15" s="218"/>
      <c r="D15" s="218"/>
      <c r="E15" s="218"/>
      <c r="F15" s="267" t="s">
        <v>59</v>
      </c>
      <c r="G15" s="267"/>
      <c r="H15" s="267"/>
      <c r="I15" s="267"/>
      <c r="J15" s="267"/>
      <c r="K15" s="267"/>
      <c r="L15" s="267"/>
      <c r="M15" s="267"/>
      <c r="N15" s="267"/>
      <c r="O15" s="267"/>
      <c r="P15" s="267"/>
      <c r="Q15" s="267"/>
      <c r="R15" s="267"/>
      <c r="S15" s="267"/>
      <c r="T15" s="267"/>
      <c r="U15" s="267"/>
      <c r="V15" s="267"/>
      <c r="W15" s="267"/>
    </row>
    <row r="16" spans="1:25" ht="49.9" customHeight="1" x14ac:dyDescent="0.2">
      <c r="A16" s="267" t="s">
        <v>60</v>
      </c>
      <c r="B16" s="267"/>
      <c r="C16" s="267"/>
      <c r="D16" s="267"/>
      <c r="E16" s="267"/>
      <c r="F16" s="267" t="s">
        <v>61</v>
      </c>
      <c r="G16" s="267"/>
      <c r="H16" s="267"/>
      <c r="I16" s="267"/>
      <c r="J16" s="267"/>
      <c r="K16" s="267"/>
      <c r="L16" s="267"/>
      <c r="M16" s="267"/>
      <c r="N16" s="267"/>
      <c r="O16" s="267"/>
      <c r="P16" s="267"/>
      <c r="Q16" s="267"/>
      <c r="R16" s="267"/>
      <c r="S16" s="267"/>
      <c r="T16" s="267"/>
      <c r="U16" s="267"/>
      <c r="V16" s="267"/>
      <c r="W16" s="267"/>
    </row>
    <row r="17" spans="1:23" ht="49.9" customHeight="1" x14ac:dyDescent="0.2">
      <c r="A17" s="218" t="s">
        <v>62</v>
      </c>
      <c r="B17" s="218"/>
      <c r="C17" s="218"/>
      <c r="D17" s="218"/>
      <c r="E17" s="218"/>
      <c r="F17" s="267" t="s">
        <v>76</v>
      </c>
      <c r="G17" s="267"/>
      <c r="H17" s="267"/>
      <c r="I17" s="267"/>
      <c r="J17" s="267"/>
      <c r="K17" s="267"/>
      <c r="L17" s="267"/>
      <c r="M17" s="267"/>
      <c r="N17" s="267"/>
      <c r="O17" s="267"/>
      <c r="P17" s="267"/>
      <c r="Q17" s="267"/>
      <c r="R17" s="267"/>
      <c r="S17" s="267"/>
      <c r="T17" s="267"/>
      <c r="U17" s="267"/>
      <c r="V17" s="267"/>
      <c r="W17" s="267"/>
    </row>
    <row r="18" spans="1:23" ht="49.9" customHeight="1" x14ac:dyDescent="0.2">
      <c r="A18" s="218" t="s">
        <v>63</v>
      </c>
      <c r="B18" s="218"/>
      <c r="C18" s="218"/>
      <c r="D18" s="218"/>
      <c r="E18" s="218"/>
      <c r="F18" s="267" t="s">
        <v>64</v>
      </c>
      <c r="G18" s="267"/>
      <c r="H18" s="267"/>
      <c r="I18" s="267"/>
      <c r="J18" s="267"/>
      <c r="K18" s="267"/>
      <c r="L18" s="267"/>
      <c r="M18" s="267"/>
      <c r="N18" s="267"/>
      <c r="O18" s="267"/>
      <c r="P18" s="267"/>
      <c r="Q18" s="267"/>
      <c r="R18" s="267"/>
      <c r="S18" s="267"/>
      <c r="T18" s="267"/>
      <c r="U18" s="267"/>
      <c r="V18" s="267"/>
      <c r="W18" s="267"/>
    </row>
    <row r="19" spans="1:23" s="38" customFormat="1" ht="16.899999999999999" customHeight="1" x14ac:dyDescent="0.2">
      <c r="A19" s="41"/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2"/>
    </row>
    <row r="20" spans="1:23" s="38" customFormat="1" ht="16.899999999999999" customHeight="1" x14ac:dyDescent="0.2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2"/>
    </row>
    <row r="21" spans="1:23" ht="16.899999999999999" customHeight="1" x14ac:dyDescent="0.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40"/>
    </row>
    <row r="22" spans="1:23" ht="16.899999999999999" customHeight="1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40"/>
    </row>
    <row r="23" spans="1:23" ht="16.899999999999999" customHeight="1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40"/>
    </row>
    <row r="24" spans="1:23" ht="16.899999999999999" customHeight="1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40"/>
    </row>
    <row r="25" spans="1:23" ht="16.899999999999999" customHeight="1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40"/>
    </row>
    <row r="26" spans="1:23" ht="16.899999999999999" customHeight="1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40"/>
    </row>
    <row r="27" spans="1:23" ht="16.899999999999999" customHeight="1" x14ac:dyDescent="0.2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6"/>
    </row>
    <row r="28" spans="1:23" ht="16.899999999999999" customHeight="1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40"/>
    </row>
    <row r="29" spans="1:23" ht="16.899999999999999" customHeight="1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40"/>
    </row>
    <row r="30" spans="1:23" s="38" customFormat="1" ht="16.899999999999999" customHeight="1" x14ac:dyDescent="0.2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2"/>
    </row>
    <row r="31" spans="1:23" ht="16.899999999999999" customHeight="1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40"/>
    </row>
    <row r="32" spans="1:23" ht="16.899999999999999" customHeight="1" x14ac:dyDescent="0.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6"/>
    </row>
    <row r="33" spans="1:19" ht="16.899999999999999" customHeight="1" x14ac:dyDescent="0.2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6"/>
    </row>
    <row r="34" spans="1:19" s="38" customFormat="1" ht="16.899999999999999" customHeight="1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2"/>
    </row>
    <row r="35" spans="1:19" ht="16.899999999999999" customHeight="1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40"/>
    </row>
    <row r="36" spans="1:19" ht="16.899999999999999" customHeight="1" x14ac:dyDescent="0.2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6"/>
    </row>
    <row r="37" spans="1:19" s="38" customFormat="1" ht="16.899999999999999" customHeight="1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2"/>
    </row>
    <row r="38" spans="1:19" ht="16.899999999999999" customHeight="1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40"/>
    </row>
    <row r="39" spans="1:19" ht="16.899999999999999" customHeight="1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40"/>
    </row>
    <row r="40" spans="1:19" ht="16.899999999999999" customHeight="1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40"/>
    </row>
    <row r="41" spans="1:19" ht="16.899999999999999" customHeight="1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40"/>
    </row>
    <row r="42" spans="1:19" ht="16.899999999999999" customHeight="1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40"/>
    </row>
    <row r="43" spans="1:19" ht="16.899999999999999" customHeight="1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40"/>
    </row>
    <row r="44" spans="1:19" ht="16.899999999999999" customHeight="1" x14ac:dyDescent="0.2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6"/>
    </row>
    <row r="45" spans="1:19" ht="16.899999999999999" customHeight="1" x14ac:dyDescent="0.2">
      <c r="A45" s="3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40"/>
    </row>
    <row r="46" spans="1:19" ht="16.899999999999999" customHeight="1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40"/>
    </row>
    <row r="47" spans="1:19" ht="16.899999999999999" customHeight="1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</row>
    <row r="48" spans="1:19" ht="16.899999999999999" customHeight="1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40"/>
    </row>
    <row r="49" spans="1:19" ht="16.899999999999999" customHeight="1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</row>
    <row r="50" spans="1:19" ht="16.899999999999999" customHeight="1" x14ac:dyDescent="0.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</row>
    <row r="51" spans="1:19" ht="16.899999999999999" customHeight="1" x14ac:dyDescent="0.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</row>
    <row r="52" spans="1:19" ht="16.899999999999999" customHeight="1" x14ac:dyDescent="0.2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</row>
  </sheetData>
  <mergeCells count="22">
    <mergeCell ref="F18:W18"/>
    <mergeCell ref="F13:W13"/>
    <mergeCell ref="F14:W14"/>
    <mergeCell ref="F15:W15"/>
    <mergeCell ref="F16:W16"/>
    <mergeCell ref="F17:W17"/>
    <mergeCell ref="G1:U2"/>
    <mergeCell ref="A1:F2"/>
    <mergeCell ref="A17:E17"/>
    <mergeCell ref="A18:E18"/>
    <mergeCell ref="A16:E16"/>
    <mergeCell ref="A9:E9"/>
    <mergeCell ref="A10:E10"/>
    <mergeCell ref="A11:E11"/>
    <mergeCell ref="A12:E12"/>
    <mergeCell ref="A13:E13"/>
    <mergeCell ref="A14:E14"/>
    <mergeCell ref="A15:E15"/>
    <mergeCell ref="F9:W9"/>
    <mergeCell ref="F10:W10"/>
    <mergeCell ref="F11:W11"/>
    <mergeCell ref="F12:W12"/>
  </mergeCells>
  <pageMargins left="0.3543307086614173" right="0.3543307086614173" top="0.3543307086614173" bottom="0.3543307086614173" header="0.11811023622047244" footer="0.11811023622047244"/>
  <pageSetup paperSize="8" scale="97" orientation="portrait" r:id="rId1"/>
  <headerFooter alignWithMargins="0">
    <oddFooter>&amp;RPage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11</vt:i4>
      </vt:variant>
      <vt:variant>
        <vt:lpstr>Plages nommées</vt:lpstr>
      </vt:variant>
      <vt:variant>
        <vt:i4>1</vt:i4>
      </vt:variant>
    </vt:vector>
  </HeadingPairs>
  <TitlesOfParts>
    <vt:vector size="12" baseType="lpstr">
      <vt:lpstr>Macro-commandes</vt:lpstr>
      <vt:lpstr>Coordonnées</vt:lpstr>
      <vt:lpstr>Résultats</vt:lpstr>
      <vt:lpstr>Ordinaire GE</vt:lpstr>
      <vt:lpstr>Extraordinaire GE</vt:lpstr>
      <vt:lpstr>DO fonctions</vt:lpstr>
      <vt:lpstr>RO fonctions</vt:lpstr>
      <vt:lpstr>DE fonctions</vt:lpstr>
      <vt:lpstr>RE fonctions</vt:lpstr>
      <vt:lpstr>Commentaires</vt:lpstr>
      <vt:lpstr>Glossaire</vt:lpstr>
      <vt:lpstr>Coordonnées!Zone_d_impression</vt:lpstr>
    </vt:vector>
  </TitlesOfParts>
  <Company>Cabinet du Ministre des Affaires Intérieures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BROGNON Philippe</dc:creator>
  <cp:lastModifiedBy>Constantin Balcaen</cp:lastModifiedBy>
  <cp:lastPrinted>2024-12-03T14:33:46Z</cp:lastPrinted>
  <dcterms:created xsi:type="dcterms:W3CDTF">2006-02-10T09:03:57Z</dcterms:created>
  <dcterms:modified xsi:type="dcterms:W3CDTF">2025-12-03T08:39:22Z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72a09c5-6e26-4737-a926-47ef1ab198ae_Enabled">
    <vt:lpwstr>true</vt:lpwstr>
  </property>
  <property fmtid="{D5CDD505-2E9C-101B-9397-08002B2CF9AE}" pid="3" name="MSIP_Label_e72a09c5-6e26-4737-a926-47ef1ab198ae_SetDate">
    <vt:lpwstr>2021-06-22T14:02:40Z</vt:lpwstr>
  </property>
  <property fmtid="{D5CDD505-2E9C-101B-9397-08002B2CF9AE}" pid="4" name="MSIP_Label_e72a09c5-6e26-4737-a926-47ef1ab198ae_Method">
    <vt:lpwstr>Standard</vt:lpwstr>
  </property>
  <property fmtid="{D5CDD505-2E9C-101B-9397-08002B2CF9AE}" pid="5" name="MSIP_Label_e72a09c5-6e26-4737-a926-47ef1ab198ae_Name">
    <vt:lpwstr>e72a09c5-6e26-4737-a926-47ef1ab198ae</vt:lpwstr>
  </property>
  <property fmtid="{D5CDD505-2E9C-101B-9397-08002B2CF9AE}" pid="6" name="MSIP_Label_e72a09c5-6e26-4737-a926-47ef1ab198ae_SiteId">
    <vt:lpwstr>1f816a84-7aa6-4a56-b22a-7b3452fa8681</vt:lpwstr>
  </property>
  <property fmtid="{D5CDD505-2E9C-101B-9397-08002B2CF9AE}" pid="7" name="MSIP_Label_e72a09c5-6e26-4737-a926-47ef1ab198ae_ActionId">
    <vt:lpwstr>6f3eb558-917c-44de-9027-36e2efd7c26c</vt:lpwstr>
  </property>
  <property fmtid="{D5CDD505-2E9C-101B-9397-08002B2CF9AE}" pid="8" name="MSIP_Label_e72a09c5-6e26-4737-a926-47ef1ab198ae_ContentBits">
    <vt:lpwstr>8</vt:lpwstr>
  </property>
</Properties>
</file>